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M:\BACK-OFFICE\ESTADÍSTICAS-DE-DEUDA\Webpage\Saldo Histórico Anual\Español\"/>
    </mc:Choice>
  </mc:AlternateContent>
  <xr:revisionPtr revIDLastSave="0" documentId="13_ncr:1_{7A2C2C98-EA1B-4825-9072-7338A44865AE}" xr6:coauthVersionLast="45" xr6:coauthVersionMax="45" xr10:uidLastSave="{00000000-0000-0000-0000-000000000000}"/>
  <bookViews>
    <workbookView xWindow="-120" yWindow="-120" windowWidth="24240" windowHeight="13140" xr2:uid="{00000000-000D-0000-FFFF-FFFF00000000}"/>
  </bookViews>
  <sheets>
    <sheet name="Histórico"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4" l="1"/>
  <c r="H28" i="4" l="1"/>
  <c r="H27" i="4"/>
  <c r="H26" i="4"/>
  <c r="I28" i="4" l="1"/>
  <c r="I27" i="4"/>
  <c r="I26" i="4"/>
  <c r="N30" i="4" l="1"/>
  <c r="N31" i="4"/>
  <c r="N32" i="4"/>
  <c r="N33" i="4"/>
  <c r="N34" i="4"/>
  <c r="H64" i="4"/>
  <c r="I64" i="4" s="1"/>
  <c r="H63" i="4"/>
  <c r="I63" i="4" s="1"/>
  <c r="H62" i="4"/>
  <c r="I62" i="4" s="1"/>
  <c r="H61" i="4"/>
  <c r="I61" i="4" s="1"/>
  <c r="H60" i="4"/>
  <c r="I60" i="4" s="1"/>
  <c r="H59" i="4"/>
  <c r="I59" i="4" s="1"/>
  <c r="H58" i="4"/>
  <c r="I58" i="4" s="1"/>
  <c r="H57" i="4"/>
  <c r="I57" i="4" s="1"/>
  <c r="H56" i="4"/>
  <c r="I56" i="4" s="1"/>
  <c r="H55" i="4"/>
  <c r="I55" i="4" s="1"/>
  <c r="H54" i="4"/>
  <c r="I54" i="4" s="1"/>
  <c r="H53" i="4"/>
  <c r="I53" i="4" s="1"/>
  <c r="H52" i="4"/>
  <c r="I52" i="4" s="1"/>
  <c r="H51" i="4"/>
  <c r="I51" i="4" s="1"/>
  <c r="H50" i="4"/>
  <c r="I50" i="4" s="1"/>
  <c r="H49" i="4"/>
  <c r="I49" i="4" s="1"/>
  <c r="H48" i="4"/>
  <c r="I48" i="4" s="1"/>
  <c r="H47" i="4"/>
  <c r="I47" i="4" s="1"/>
  <c r="H46" i="4"/>
  <c r="I46" i="4" s="1"/>
  <c r="H45" i="4"/>
  <c r="I45" i="4" s="1"/>
  <c r="H44" i="4"/>
  <c r="I44" i="4" s="1"/>
  <c r="H43" i="4"/>
  <c r="I43" i="4" s="1"/>
  <c r="H42" i="4"/>
  <c r="I42" i="4" s="1"/>
  <c r="H41" i="4"/>
  <c r="I41" i="4" s="1"/>
  <c r="H40" i="4"/>
  <c r="I40" i="4" s="1"/>
  <c r="H39" i="4"/>
  <c r="I39" i="4" s="1"/>
  <c r="H38" i="4"/>
  <c r="I38" i="4" s="1"/>
  <c r="H37" i="4"/>
  <c r="I37" i="4" s="1"/>
  <c r="H36" i="4"/>
  <c r="I36" i="4" s="1"/>
  <c r="H35" i="4"/>
  <c r="I35" i="4" s="1"/>
  <c r="H34" i="4"/>
  <c r="I34" i="4" s="1"/>
  <c r="H33" i="4"/>
  <c r="I33" i="4" s="1"/>
  <c r="H32" i="4"/>
  <c r="I32" i="4" s="1"/>
  <c r="H31" i="4"/>
  <c r="I31" i="4" s="1"/>
  <c r="H30" i="4"/>
  <c r="I30" i="4" s="1"/>
  <c r="H29" i="4"/>
  <c r="I29" i="4" s="1"/>
</calcChain>
</file>

<file path=xl/sharedStrings.xml><?xml version="1.0" encoding="utf-8"?>
<sst xmlns="http://schemas.openxmlformats.org/spreadsheetml/2006/main" count="137" uniqueCount="74">
  <si>
    <t>Interna</t>
  </si>
  <si>
    <t>Externa</t>
  </si>
  <si>
    <t>Total</t>
  </si>
  <si>
    <t>Deuda Pública Total</t>
  </si>
  <si>
    <t>Cifras en Millones de Dólares</t>
  </si>
  <si>
    <t>DIRECCIÓN GENERAL DE CRÉDITO PÚBLICO</t>
  </si>
  <si>
    <t>Año</t>
  </si>
  <si>
    <t>% PIB</t>
  </si>
  <si>
    <t>31-Dic-2008</t>
  </si>
  <si>
    <t>31-Dic-2007</t>
  </si>
  <si>
    <t>31-Dic-2006</t>
  </si>
  <si>
    <t>31-Dic-2005</t>
  </si>
  <si>
    <t>31-Dic-2004</t>
  </si>
  <si>
    <t>31-Dic-2003</t>
  </si>
  <si>
    <t>31-Dic-2002</t>
  </si>
  <si>
    <t>31-Dic-2001</t>
  </si>
  <si>
    <t>31-Dic-2000</t>
  </si>
  <si>
    <t>31-Dic-1999</t>
  </si>
  <si>
    <t>31-Dic-1998</t>
  </si>
  <si>
    <t>31-Dic-1997</t>
  </si>
  <si>
    <t>31-Dic-1996</t>
  </si>
  <si>
    <t>31-Dic-1995</t>
  </si>
  <si>
    <t>31-Dic-1994</t>
  </si>
  <si>
    <t>31-Dic-1993</t>
  </si>
  <si>
    <t>31-Dic-1992</t>
  </si>
  <si>
    <t>31-Dic-1991</t>
  </si>
  <si>
    <t>31-Dic-1990</t>
  </si>
  <si>
    <t>31-Dic-1989</t>
  </si>
  <si>
    <t>31-Dic-1988</t>
  </si>
  <si>
    <t>31-Dic-1987</t>
  </si>
  <si>
    <t>31-Dic-1986</t>
  </si>
  <si>
    <t>31-Dic-1985</t>
  </si>
  <si>
    <t>31-Dic-1984</t>
  </si>
  <si>
    <t>31-Dic-1983</t>
  </si>
  <si>
    <t>31-Dic-1982</t>
  </si>
  <si>
    <t>31-Dic-1981</t>
  </si>
  <si>
    <t>31-Dic-1980</t>
  </si>
  <si>
    <t>31-Dic-1979</t>
  </si>
  <si>
    <t>31-Dic-1978</t>
  </si>
  <si>
    <t>31-Dic-1977</t>
  </si>
  <si>
    <t>31-Dic-1976</t>
  </si>
  <si>
    <t>31-Dic-1975</t>
  </si>
  <si>
    <t>31-Dic-1974</t>
  </si>
  <si>
    <t>31-Dic-1973</t>
  </si>
  <si>
    <t>31-Dic-1972</t>
  </si>
  <si>
    <t>31-Dic-1971</t>
  </si>
  <si>
    <t>31-Dic-1970</t>
  </si>
  <si>
    <r>
      <t xml:space="preserve">31-Dic-2004 </t>
    </r>
    <r>
      <rPr>
        <b/>
        <vertAlign val="superscript"/>
        <sz val="10"/>
        <rFont val="Arial"/>
        <family val="2"/>
      </rPr>
      <t>3/</t>
    </r>
  </si>
  <si>
    <t>3/El Decreto No. 1093-04 del 3 de septiembre de 2004 transfirió del Banco Central a la Secretaría de Estado de Hacienda "la responsabilidad del registro y el servicio de la deuda externa del sector público no financiero".</t>
  </si>
  <si>
    <t>1/ Incluye deuda del Sector Público No Financiero (externa e interna), así como la deuda externa del Sector Público Financiero y del Sector Privado Garantizado.</t>
  </si>
  <si>
    <t>2/Deuda externa e interna del Sector Público No Financiero. Incluye bonos de recapitalización del Banco Central.</t>
  </si>
  <si>
    <t>4/ Hasta enero de 1985 la tasa de cambio era RD$1.00 = US$1.00</t>
  </si>
  <si>
    <t>31-Dic-2009</t>
  </si>
  <si>
    <t>MINISTERIO DE HACIENDA</t>
  </si>
  <si>
    <t>REPÚBLICA DOMINICANA</t>
  </si>
  <si>
    <t>31-Dic-2010</t>
  </si>
  <si>
    <t>31-Dic-2011</t>
  </si>
  <si>
    <t>31-Dic-2012</t>
  </si>
  <si>
    <t>31-Dic-2013</t>
  </si>
  <si>
    <t>31-Dic-2014</t>
  </si>
  <si>
    <t>31-Dic-2015</t>
  </si>
  <si>
    <t>Nota: A partir del 1991 se utiliza el PIB base 2007.</t>
  </si>
  <si>
    <t>31-Dic-2016</t>
  </si>
  <si>
    <r>
      <t xml:space="preserve">PIB US$ </t>
    </r>
    <r>
      <rPr>
        <b/>
        <vertAlign val="superscript"/>
        <sz val="10"/>
        <color theme="0"/>
        <rFont val="Arial"/>
        <family val="2"/>
      </rPr>
      <t>5/</t>
    </r>
  </si>
  <si>
    <t>31-Dic -2017</t>
  </si>
  <si>
    <t>31-Dic-2017</t>
  </si>
  <si>
    <t>31-Dic-2018</t>
  </si>
  <si>
    <t>**Durante Octubre del 2017 se hizo revisión de los saldos históricos.</t>
  </si>
  <si>
    <t>31-Dic-2019</t>
  </si>
  <si>
    <r>
      <t xml:space="preserve">Nueva Metodología </t>
    </r>
    <r>
      <rPr>
        <b/>
        <i/>
        <vertAlign val="superscript"/>
        <sz val="11"/>
        <color theme="0"/>
        <rFont val="Arial"/>
        <family val="2"/>
      </rPr>
      <t>2/</t>
    </r>
  </si>
  <si>
    <r>
      <t xml:space="preserve">Metodología Anterior </t>
    </r>
    <r>
      <rPr>
        <b/>
        <i/>
        <vertAlign val="superscript"/>
        <sz val="11"/>
        <color theme="0"/>
        <rFont val="Arial"/>
        <family val="2"/>
      </rPr>
      <t>1/</t>
    </r>
  </si>
  <si>
    <t>31-Dic-2020</t>
  </si>
  <si>
    <t>*Cifras actualizadas en marzo 2020.</t>
  </si>
  <si>
    <t>5/ Las cifras del PIB con base 2007. Ratios de deuda/PIB actualizados de acuerdo a las cifras de PIB nominal revisadas por el Banco Central el 23 de marzo 2021. Estimación del PIB para el 2020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</si>
</sst>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dd\-mmm\-yyyy"/>
    <numFmt numFmtId="165" formatCode="_(* #,##0.0_);_(* \(#,##0.0\);_(* &quot;-&quot;??_);_(@_)"/>
    <numFmt numFmtId="166" formatCode="0.0"/>
    <numFmt numFmtId="167" formatCode="dd/mm/yyyy;@"/>
    <numFmt numFmtId="168" formatCode="_(* #,##0.000000_);_(* \(#,##0.000000\);_(* &quot;-&quot;??_);_(@_)"/>
    <numFmt numFmtId="169" formatCode="dd\-mmm\-yyyy;@"/>
    <numFmt numFmtId="170" formatCode="dd/mmm/yyyy;@"/>
    <numFmt numFmtId="171" formatCode="#,##0.0"/>
  </numFmts>
  <fonts count="2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CG Times"/>
      <family val="1"/>
    </font>
    <font>
      <b/>
      <sz val="10"/>
      <name val="Arial"/>
      <family val="2"/>
    </font>
    <font>
      <sz val="10"/>
      <name val="Arial"/>
      <family val="2"/>
    </font>
    <font>
      <sz val="11"/>
      <name val="Arial"/>
      <family val="2"/>
    </font>
    <font>
      <b/>
      <sz val="11"/>
      <name val="Arial"/>
      <family val="2"/>
    </font>
    <font>
      <sz val="11"/>
      <name val="Arial"/>
      <family val="2"/>
    </font>
    <font>
      <sz val="7.5"/>
      <color indexed="8"/>
      <name val="Arial"/>
      <family val="2"/>
    </font>
    <font>
      <sz val="9"/>
      <color indexed="8"/>
      <name val="Arial"/>
      <family val="2"/>
    </font>
    <font>
      <sz val="10"/>
      <color indexed="8"/>
      <name val="Arial"/>
      <family val="2"/>
    </font>
    <font>
      <sz val="12"/>
      <color indexed="8"/>
      <name val="Arial"/>
      <family val="2"/>
    </font>
    <font>
      <b/>
      <sz val="12"/>
      <color indexed="8"/>
      <name val="Arial"/>
      <family val="2"/>
    </font>
    <font>
      <b/>
      <vertAlign val="superscript"/>
      <sz val="10"/>
      <name val="Arial"/>
      <family val="2"/>
    </font>
    <font>
      <b/>
      <sz val="11"/>
      <color indexed="8"/>
      <name val="Arial"/>
      <family val="2"/>
    </font>
    <font>
      <sz val="10"/>
      <color theme="1"/>
      <name val="Arial"/>
      <family val="2"/>
    </font>
    <font>
      <b/>
      <sz val="10"/>
      <color theme="0"/>
      <name val="Arial"/>
      <family val="2"/>
    </font>
    <font>
      <b/>
      <vertAlign val="superscript"/>
      <sz val="10"/>
      <color theme="0"/>
      <name val="Arial"/>
      <family val="2"/>
    </font>
    <font>
      <b/>
      <i/>
      <sz val="11"/>
      <color theme="0"/>
      <name val="Arial"/>
      <family val="2"/>
    </font>
    <font>
      <b/>
      <i/>
      <vertAlign val="superscript"/>
      <sz val="11"/>
      <color theme="0"/>
      <name val="Arial"/>
      <family val="2"/>
    </font>
    <font>
      <sz val="11"/>
      <color indexed="8"/>
      <name val="Calibri"/>
      <family val="2"/>
    </font>
    <font>
      <sz val="10"/>
      <name val="Courier"/>
      <family val="3"/>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5">
    <border>
      <left/>
      <right/>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16">
    <xf numFmtId="0" fontId="0" fillId="0" borderId="0"/>
    <xf numFmtId="43" fontId="3" fillId="0" borderId="0" applyFont="0" applyFill="0" applyBorder="0" applyAlignment="0" applyProtection="0"/>
    <xf numFmtId="43" fontId="7" fillId="0" borderId="0" applyFont="0" applyFill="0" applyBorder="0" applyAlignment="0" applyProtection="0"/>
    <xf numFmtId="0" fontId="7" fillId="0" borderId="0"/>
    <xf numFmtId="0" fontId="5" fillId="0" borderId="0"/>
    <xf numFmtId="43" fontId="2"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0" fontId="3" fillId="0" borderId="0"/>
    <xf numFmtId="39" fontId="24" fillId="0" borderId="0"/>
    <xf numFmtId="0" fontId="3" fillId="0" borderId="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cellStyleXfs>
  <cellXfs count="74">
    <xf numFmtId="0" fontId="0" fillId="0" borderId="0" xfId="0"/>
    <xf numFmtId="0" fontId="7" fillId="0" borderId="0" xfId="0" applyFont="1"/>
    <xf numFmtId="164" fontId="7" fillId="0" borderId="0" xfId="4" applyNumberFormat="1" applyFont="1" applyFill="1" applyAlignment="1">
      <alignment horizontal="center"/>
    </xf>
    <xf numFmtId="43" fontId="6" fillId="0" borderId="0" xfId="1" applyFont="1" applyAlignment="1">
      <alignment horizontal="center"/>
    </xf>
    <xf numFmtId="43" fontId="7" fillId="0" borderId="0" xfId="1" applyFont="1" applyAlignment="1">
      <alignment horizontal="center"/>
    </xf>
    <xf numFmtId="165" fontId="7" fillId="0" borderId="0" xfId="1" applyNumberFormat="1" applyFont="1" applyFill="1" applyAlignment="1">
      <alignment horizontal="center"/>
    </xf>
    <xf numFmtId="165" fontId="6" fillId="0" borderId="0" xfId="1" applyNumberFormat="1" applyFont="1" applyAlignment="1">
      <alignment horizontal="center"/>
    </xf>
    <xf numFmtId="0" fontId="7" fillId="0" borderId="0" xfId="0" applyFont="1" applyBorder="1"/>
    <xf numFmtId="43" fontId="7" fillId="0" borderId="0" xfId="1" applyFont="1" applyBorder="1" applyAlignment="1">
      <alignment horizontal="center"/>
    </xf>
    <xf numFmtId="43" fontId="6" fillId="0" borderId="0" xfId="1" applyFont="1" applyBorder="1" applyAlignment="1">
      <alignment horizontal="center"/>
    </xf>
    <xf numFmtId="0" fontId="8" fillId="0" borderId="0" xfId="0" applyFont="1"/>
    <xf numFmtId="0" fontId="10" fillId="0" borderId="0" xfId="0" applyFont="1" applyAlignment="1">
      <alignment horizontal="center"/>
    </xf>
    <xf numFmtId="0" fontId="12" fillId="0" borderId="0" xfId="0" applyNumberFormat="1" applyFont="1" applyFill="1" applyBorder="1" applyAlignment="1" applyProtection="1"/>
    <xf numFmtId="0" fontId="13" fillId="0" borderId="0" xfId="0" applyNumberFormat="1" applyFont="1" applyFill="1" applyBorder="1" applyAlignment="1" applyProtection="1"/>
    <xf numFmtId="0" fontId="14" fillId="0" borderId="0" xfId="0" applyNumberFormat="1" applyFont="1" applyFill="1" applyBorder="1" applyAlignment="1" applyProtection="1"/>
    <xf numFmtId="43" fontId="14" fillId="0" borderId="0" xfId="1" applyNumberFormat="1" applyFont="1" applyFill="1" applyBorder="1" applyAlignment="1" applyProtection="1">
      <alignment horizontal="right"/>
    </xf>
    <xf numFmtId="0" fontId="15" fillId="0" borderId="0" xfId="0" applyNumberFormat="1" applyFont="1" applyFill="1" applyBorder="1" applyAlignment="1" applyProtection="1"/>
    <xf numFmtId="0" fontId="8" fillId="0" borderId="0" xfId="0" applyFont="1" applyBorder="1" applyAlignment="1">
      <alignment horizontal="center"/>
    </xf>
    <xf numFmtId="0" fontId="0" fillId="0" borderId="0" xfId="0" applyBorder="1"/>
    <xf numFmtId="0" fontId="18" fillId="0" borderId="0" xfId="0" applyFont="1"/>
    <xf numFmtId="43" fontId="18" fillId="0" borderId="0" xfId="0" applyNumberFormat="1" applyFont="1"/>
    <xf numFmtId="165" fontId="7" fillId="0" borderId="1" xfId="1" applyNumberFormat="1" applyFont="1" applyFill="1" applyBorder="1" applyAlignment="1">
      <alignment horizontal="center"/>
    </xf>
    <xf numFmtId="165" fontId="6" fillId="0" borderId="1" xfId="1" applyNumberFormat="1" applyFont="1" applyBorder="1" applyAlignment="1">
      <alignment horizontal="center"/>
    </xf>
    <xf numFmtId="165" fontId="7" fillId="0" borderId="0" xfId="1" applyNumberFormat="1" applyFont="1" applyAlignment="1">
      <alignment horizontal="center"/>
    </xf>
    <xf numFmtId="166" fontId="6" fillId="0" borderId="0" xfId="0" applyNumberFormat="1" applyFont="1"/>
    <xf numFmtId="165" fontId="7" fillId="0" borderId="1" xfId="1" applyNumberFormat="1" applyFont="1" applyBorder="1" applyAlignment="1">
      <alignment horizontal="center"/>
    </xf>
    <xf numFmtId="166" fontId="6" fillId="0" borderId="1" xfId="0" applyNumberFormat="1" applyFont="1" applyBorder="1"/>
    <xf numFmtId="167" fontId="6" fillId="0" borderId="0" xfId="4" applyNumberFormat="1" applyFont="1" applyFill="1" applyAlignment="1">
      <alignment horizontal="center"/>
    </xf>
    <xf numFmtId="167" fontId="6" fillId="0" borderId="1" xfId="4" applyNumberFormat="1" applyFont="1" applyFill="1" applyBorder="1" applyAlignment="1">
      <alignment horizontal="center"/>
    </xf>
    <xf numFmtId="167" fontId="6" fillId="0" borderId="1" xfId="4" applyNumberFormat="1" applyFont="1" applyFill="1" applyBorder="1" applyAlignment="1">
      <alignment horizontal="left"/>
    </xf>
    <xf numFmtId="165" fontId="18" fillId="0" borderId="0" xfId="0" applyNumberFormat="1" applyFont="1"/>
    <xf numFmtId="168" fontId="18" fillId="0" borderId="0" xfId="0" applyNumberFormat="1" applyFont="1"/>
    <xf numFmtId="165" fontId="18" fillId="0" borderId="0" xfId="1" applyNumberFormat="1" applyFont="1"/>
    <xf numFmtId="169" fontId="6" fillId="0" borderId="0" xfId="4" applyNumberFormat="1" applyFont="1" applyFill="1" applyAlignment="1">
      <alignment horizontal="center"/>
    </xf>
    <xf numFmtId="169" fontId="6" fillId="0" borderId="0" xfId="4" applyNumberFormat="1" applyFont="1" applyFill="1" applyAlignment="1">
      <alignment horizontal="left"/>
    </xf>
    <xf numFmtId="170" fontId="6" fillId="0" borderId="0" xfId="4" applyNumberFormat="1" applyFont="1" applyFill="1" applyAlignment="1">
      <alignment horizontal="center"/>
    </xf>
    <xf numFmtId="170" fontId="6" fillId="0" borderId="1" xfId="4" applyNumberFormat="1" applyFont="1" applyFill="1" applyBorder="1" applyAlignment="1">
      <alignment horizontal="center"/>
    </xf>
    <xf numFmtId="0" fontId="11" fillId="2" borderId="0" xfId="0" applyFont="1" applyFill="1" applyAlignment="1">
      <alignment horizontal="left" wrapText="1"/>
    </xf>
    <xf numFmtId="165" fontId="3" fillId="0" borderId="0" xfId="1" applyNumberFormat="1" applyFont="1" applyAlignment="1">
      <alignment horizontal="center"/>
    </xf>
    <xf numFmtId="0" fontId="0" fillId="2" borderId="0" xfId="0" applyFill="1"/>
    <xf numFmtId="43" fontId="19" fillId="2" borderId="0" xfId="1" applyFont="1" applyFill="1" applyBorder="1" applyAlignment="1">
      <alignment horizontal="center"/>
    </xf>
    <xf numFmtId="43" fontId="6" fillId="2" borderId="0" xfId="1" applyFont="1" applyFill="1" applyBorder="1" applyAlignment="1">
      <alignment horizontal="center" vertical="center"/>
    </xf>
    <xf numFmtId="165" fontId="6" fillId="2" borderId="0" xfId="1" applyNumberFormat="1" applyFont="1" applyFill="1" applyBorder="1" applyAlignment="1">
      <alignment horizontal="center" vertical="center"/>
    </xf>
    <xf numFmtId="171" fontId="3" fillId="0" borderId="0" xfId="9" applyNumberFormat="1" applyFont="1" applyBorder="1" applyAlignment="1">
      <alignment horizontal="center"/>
    </xf>
    <xf numFmtId="171" fontId="3" fillId="0" borderId="0" xfId="9" applyNumberFormat="1" applyFont="1" applyBorder="1" applyAlignment="1">
      <alignment horizontal="center" wrapText="1"/>
    </xf>
    <xf numFmtId="166" fontId="0" fillId="2" borderId="0" xfId="0" applyNumberFormat="1" applyFill="1"/>
    <xf numFmtId="43" fontId="0" fillId="2" borderId="0" xfId="1" applyFont="1" applyFill="1"/>
    <xf numFmtId="43" fontId="19" fillId="3" borderId="1" xfId="1" applyFont="1" applyFill="1" applyBorder="1" applyAlignment="1">
      <alignment horizontal="center" vertical="center"/>
    </xf>
    <xf numFmtId="0" fontId="4" fillId="0" borderId="0" xfId="0" applyFont="1" applyAlignment="1">
      <alignment horizontal="left"/>
    </xf>
    <xf numFmtId="43" fontId="0" fillId="0" borderId="0" xfId="0" applyNumberFormat="1"/>
    <xf numFmtId="4" fontId="0" fillId="2" borderId="0" xfId="0" applyNumberFormat="1" applyFill="1"/>
    <xf numFmtId="0" fontId="0" fillId="0" borderId="0" xfId="0" applyAlignment="1">
      <alignment vertical="center"/>
    </xf>
    <xf numFmtId="43" fontId="0" fillId="0" borderId="0" xfId="1" applyFont="1"/>
    <xf numFmtId="43" fontId="13" fillId="0" borderId="0" xfId="1" applyFont="1" applyFill="1" applyBorder="1" applyAlignment="1" applyProtection="1"/>
    <xf numFmtId="43" fontId="8" fillId="0" borderId="0" xfId="1" applyFont="1"/>
    <xf numFmtId="43" fontId="0" fillId="0" borderId="0" xfId="1" applyFont="1" applyAlignment="1">
      <alignment vertical="center"/>
    </xf>
    <xf numFmtId="43" fontId="7" fillId="0" borderId="0" xfId="1" applyFont="1" applyFill="1" applyAlignment="1">
      <alignment horizontal="center"/>
    </xf>
    <xf numFmtId="43" fontId="0" fillId="2" borderId="0" xfId="0" applyNumberFormat="1" applyFill="1"/>
    <xf numFmtId="0" fontId="0" fillId="0" borderId="0" xfId="0" applyFill="1"/>
    <xf numFmtId="43" fontId="0" fillId="0" borderId="0" xfId="0" applyNumberFormat="1" applyFill="1"/>
    <xf numFmtId="0" fontId="17" fillId="0" borderId="0" xfId="0" applyNumberFormat="1" applyFont="1" applyFill="1" applyBorder="1" applyAlignment="1" applyProtection="1">
      <alignment horizontal="center"/>
    </xf>
    <xf numFmtId="43" fontId="19" fillId="3" borderId="3" xfId="1" applyFont="1" applyFill="1" applyBorder="1" applyAlignment="1">
      <alignment horizontal="center" vertical="center"/>
    </xf>
    <xf numFmtId="43" fontId="19" fillId="3" borderId="1" xfId="1" applyFont="1" applyFill="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43" fontId="21" fillId="3" borderId="2" xfId="1" applyFont="1" applyFill="1" applyBorder="1" applyAlignment="1">
      <alignment horizontal="center" vertical="center"/>
    </xf>
    <xf numFmtId="0" fontId="19" fillId="3" borderId="3" xfId="0" applyFont="1" applyFill="1" applyBorder="1" applyAlignment="1">
      <alignment horizontal="center" vertical="center"/>
    </xf>
    <xf numFmtId="0" fontId="19" fillId="3" borderId="1" xfId="0" applyFont="1" applyFill="1" applyBorder="1" applyAlignment="1">
      <alignment horizontal="center" vertical="center"/>
    </xf>
    <xf numFmtId="0" fontId="8" fillId="0" borderId="4" xfId="0" applyFont="1" applyBorder="1" applyAlignment="1">
      <alignment horizontal="center"/>
    </xf>
    <xf numFmtId="0" fontId="10" fillId="0" borderId="4" xfId="0" applyFont="1" applyBorder="1" applyAlignment="1">
      <alignment horizontal="center"/>
    </xf>
    <xf numFmtId="0" fontId="11" fillId="2" borderId="0" xfId="0" applyFont="1" applyFill="1" applyAlignment="1">
      <alignment horizontal="left" wrapText="1"/>
    </xf>
    <xf numFmtId="0" fontId="11" fillId="2" borderId="0" xfId="0" applyFont="1" applyFill="1" applyAlignment="1">
      <alignment horizontal="left" vertical="top" wrapText="1"/>
    </xf>
    <xf numFmtId="0" fontId="4" fillId="0" borderId="0" xfId="0" applyFont="1" applyAlignment="1">
      <alignment horizontal="justify" wrapText="1"/>
    </xf>
    <xf numFmtId="0" fontId="4" fillId="0" borderId="0" xfId="0" applyFont="1" applyAlignment="1">
      <alignment horizontal="left"/>
    </xf>
  </cellXfs>
  <cellStyles count="16">
    <cellStyle name="Comma" xfId="1" builtinId="3"/>
    <cellStyle name="Comma 2" xfId="2" xr:uid="{00000000-0005-0000-0000-000001000000}"/>
    <cellStyle name="Comma 2 2" xfId="8" xr:uid="{00000000-0005-0000-0000-000002000000}"/>
    <cellStyle name="Comma 3" xfId="5" xr:uid="{00000000-0005-0000-0000-000003000000}"/>
    <cellStyle name="Comma 4" xfId="7" xr:uid="{00000000-0005-0000-0000-000004000000}"/>
    <cellStyle name="Millares 2" xfId="9" xr:uid="{00000000-0005-0000-0000-000005000000}"/>
    <cellStyle name="Normal" xfId="0" builtinId="0"/>
    <cellStyle name="Normal 2" xfId="10" xr:uid="{00000000-0005-0000-0000-000007000000}"/>
    <cellStyle name="Normal 2 2" xfId="3" xr:uid="{00000000-0005-0000-0000-000008000000}"/>
    <cellStyle name="Normal 3" xfId="11" xr:uid="{00000000-0005-0000-0000-000009000000}"/>
    <cellStyle name="Normal 4" xfId="12" xr:uid="{00000000-0005-0000-0000-00000A000000}"/>
    <cellStyle name="Normal 5" xfId="6" xr:uid="{00000000-0005-0000-0000-00000B000000}"/>
    <cellStyle name="Normal_A - DEUDA PUBLICA E GLOBAL - MAY 1961-JUN 2004 (2)" xfId="4" xr:uid="{00000000-0005-0000-0000-00000C000000}"/>
    <cellStyle name="Percent 2" xfId="13" xr:uid="{00000000-0005-0000-0000-00000D000000}"/>
    <cellStyle name="Porcentual 2" xfId="14" xr:uid="{00000000-0005-0000-0000-00000E000000}"/>
    <cellStyle name="Porcentual 3" xfId="1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552450</xdr:colOff>
      <xdr:row>0</xdr:row>
      <xdr:rowOff>95250</xdr:rowOff>
    </xdr:from>
    <xdr:to>
      <xdr:col>7</xdr:col>
      <xdr:colOff>600075</xdr:colOff>
      <xdr:row>3</xdr:row>
      <xdr:rowOff>180975</xdr:rowOff>
    </xdr:to>
    <xdr:pic>
      <xdr:nvPicPr>
        <xdr:cNvPr id="1068" name="Picture 1" descr="escudo">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3375" y="95250"/>
          <a:ext cx="7620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74"/>
  <sheetViews>
    <sheetView showGridLines="0" tabSelected="1" zoomScale="90" zoomScaleNormal="90" workbookViewId="0">
      <selection activeCell="B70" sqref="B70:L70"/>
    </sheetView>
  </sheetViews>
  <sheetFormatPr defaultRowHeight="12.75"/>
  <cols>
    <col min="1" max="1" width="2.140625" customWidth="1"/>
    <col min="2" max="2" width="14.85546875" customWidth="1"/>
    <col min="3" max="3" width="12.28515625" customWidth="1"/>
    <col min="4" max="4" width="2.28515625" customWidth="1"/>
    <col min="5" max="5" width="14.140625" style="1" customWidth="1"/>
    <col min="6" max="6" width="10.140625" style="4" customWidth="1"/>
    <col min="7" max="7" width="10.7109375" style="4" customWidth="1"/>
    <col min="8" max="8" width="11.28515625" style="3" customWidth="1"/>
    <col min="9" max="9" width="7" customWidth="1"/>
    <col min="10" max="10" width="3.140625" customWidth="1"/>
    <col min="11" max="11" width="13.140625" customWidth="1"/>
    <col min="12" max="12" width="10" bestFit="1" customWidth="1"/>
    <col min="13" max="13" width="10.140625" customWidth="1"/>
    <col min="14" max="14" width="10.28515625" customWidth="1"/>
    <col min="15" max="15" width="6" style="18" customWidth="1"/>
    <col min="16" max="16" width="17.7109375" bestFit="1" customWidth="1"/>
    <col min="17" max="17" width="16.42578125" bestFit="1" customWidth="1"/>
    <col min="18" max="22" width="10.85546875" bestFit="1" customWidth="1"/>
    <col min="23" max="23" width="10.85546875" style="52" bestFit="1" customWidth="1"/>
    <col min="24" max="24" width="11.7109375" bestFit="1" customWidth="1"/>
    <col min="30" max="30" width="12.140625" bestFit="1" customWidth="1"/>
  </cols>
  <sheetData>
    <row r="1" spans="2:28" s="13" customFormat="1" ht="15">
      <c r="D1" s="12"/>
      <c r="E1" s="14"/>
      <c r="F1" s="15"/>
      <c r="G1" s="15"/>
      <c r="H1" s="15"/>
      <c r="I1" s="15"/>
      <c r="J1" s="15"/>
      <c r="K1" s="15"/>
      <c r="L1" s="15"/>
      <c r="M1" s="15"/>
      <c r="N1" s="15"/>
      <c r="O1" s="15"/>
      <c r="P1" s="15"/>
      <c r="W1" s="53"/>
    </row>
    <row r="2" spans="2:28" s="13" customFormat="1" ht="15">
      <c r="D2" s="12"/>
      <c r="E2" s="14"/>
      <c r="F2" s="15"/>
      <c r="G2" s="15"/>
      <c r="H2" s="15"/>
      <c r="I2" s="15"/>
      <c r="J2" s="15"/>
      <c r="K2" s="15"/>
      <c r="L2" s="15"/>
      <c r="M2" s="15"/>
      <c r="N2" s="15"/>
      <c r="O2" s="15"/>
      <c r="P2" s="15"/>
      <c r="W2" s="53"/>
    </row>
    <row r="3" spans="2:28" s="13" customFormat="1" ht="15">
      <c r="D3" s="12"/>
      <c r="E3" s="14"/>
      <c r="F3" s="15"/>
      <c r="G3" s="15"/>
      <c r="H3" s="15"/>
      <c r="I3" s="15"/>
      <c r="J3" s="15"/>
      <c r="K3" s="15"/>
      <c r="L3" s="15"/>
      <c r="M3" s="15"/>
      <c r="N3" s="15"/>
      <c r="O3" s="15"/>
      <c r="P3" s="15"/>
      <c r="W3" s="53"/>
    </row>
    <row r="4" spans="2:28" s="13" customFormat="1" ht="15">
      <c r="D4" s="12"/>
      <c r="E4" s="14"/>
      <c r="F4" s="15"/>
      <c r="G4" s="15"/>
      <c r="H4" s="15"/>
      <c r="I4" s="15"/>
      <c r="J4" s="15"/>
      <c r="K4" s="15"/>
      <c r="L4" s="15"/>
      <c r="M4" s="15"/>
      <c r="N4" s="15"/>
      <c r="O4" s="15"/>
      <c r="P4" s="15"/>
      <c r="W4" s="53"/>
    </row>
    <row r="5" spans="2:28" s="13" customFormat="1" ht="15.75">
      <c r="B5" s="60" t="s">
        <v>54</v>
      </c>
      <c r="C5" s="60"/>
      <c r="D5" s="60"/>
      <c r="E5" s="60"/>
      <c r="F5" s="60"/>
      <c r="G5" s="60"/>
      <c r="H5" s="60"/>
      <c r="I5" s="60"/>
      <c r="J5" s="60"/>
      <c r="K5" s="60"/>
      <c r="L5" s="60"/>
      <c r="M5" s="60"/>
      <c r="N5" s="60"/>
      <c r="O5" s="60"/>
      <c r="P5" s="15"/>
      <c r="W5" s="53"/>
    </row>
    <row r="6" spans="2:28" s="13" customFormat="1" ht="15.75">
      <c r="B6" s="60" t="s">
        <v>53</v>
      </c>
      <c r="C6" s="60"/>
      <c r="D6" s="60"/>
      <c r="E6" s="60"/>
      <c r="F6" s="60"/>
      <c r="G6" s="60"/>
      <c r="H6" s="60"/>
      <c r="I6" s="60"/>
      <c r="J6" s="60"/>
      <c r="K6" s="60"/>
      <c r="L6" s="60"/>
      <c r="M6" s="60"/>
      <c r="N6" s="60"/>
      <c r="O6" s="60"/>
      <c r="P6" s="16"/>
      <c r="W6" s="53"/>
    </row>
    <row r="7" spans="2:28" s="13" customFormat="1" ht="15.75">
      <c r="B7" s="60" t="s">
        <v>5</v>
      </c>
      <c r="C7" s="60"/>
      <c r="D7" s="60"/>
      <c r="E7" s="60"/>
      <c r="F7" s="60"/>
      <c r="G7" s="60"/>
      <c r="H7" s="60"/>
      <c r="I7" s="60"/>
      <c r="J7" s="60"/>
      <c r="K7" s="60"/>
      <c r="L7" s="60"/>
      <c r="M7" s="60"/>
      <c r="N7" s="60"/>
      <c r="O7" s="60"/>
      <c r="P7" s="16"/>
      <c r="W7" s="53"/>
    </row>
    <row r="8" spans="2:28" ht="6.75" customHeight="1"/>
    <row r="9" spans="2:28" s="10" customFormat="1" ht="15">
      <c r="B9" s="63" t="s">
        <v>3</v>
      </c>
      <c r="C9" s="63"/>
      <c r="D9" s="63"/>
      <c r="E9" s="63"/>
      <c r="F9" s="63"/>
      <c r="G9" s="63"/>
      <c r="H9" s="63"/>
      <c r="I9" s="63"/>
      <c r="J9" s="63"/>
      <c r="K9" s="63"/>
      <c r="L9" s="63"/>
      <c r="M9" s="63"/>
      <c r="N9" s="63"/>
      <c r="O9" s="63"/>
      <c r="W9" s="54"/>
    </row>
    <row r="10" spans="2:28" s="10" customFormat="1" ht="14.25">
      <c r="B10" s="64" t="s">
        <v>4</v>
      </c>
      <c r="C10" s="64"/>
      <c r="D10" s="64"/>
      <c r="E10" s="64"/>
      <c r="F10" s="64"/>
      <c r="G10" s="64"/>
      <c r="H10" s="64"/>
      <c r="I10" s="64"/>
      <c r="J10" s="64"/>
      <c r="K10" s="64"/>
      <c r="L10" s="64"/>
      <c r="M10" s="64"/>
      <c r="N10" s="64"/>
      <c r="O10" s="64"/>
      <c r="W10" s="54"/>
    </row>
    <row r="11" spans="2:28" s="10" customFormat="1" ht="14.25">
      <c r="E11" s="11"/>
      <c r="F11" s="68"/>
      <c r="G11" s="69"/>
      <c r="H11" s="69"/>
      <c r="L11" s="68"/>
      <c r="M11" s="68"/>
      <c r="N11" s="68"/>
      <c r="O11" s="17"/>
      <c r="W11" s="54"/>
    </row>
    <row r="12" spans="2:28" s="51" customFormat="1" ht="18.75" customHeight="1" thickBot="1">
      <c r="B12" s="61" t="s">
        <v>6</v>
      </c>
      <c r="C12" s="66" t="s">
        <v>63</v>
      </c>
      <c r="E12" s="65" t="s">
        <v>70</v>
      </c>
      <c r="F12" s="65"/>
      <c r="G12" s="65"/>
      <c r="H12" s="65"/>
      <c r="I12" s="65"/>
      <c r="K12" s="65" t="s">
        <v>69</v>
      </c>
      <c r="L12" s="65"/>
      <c r="M12" s="65"/>
      <c r="N12" s="65"/>
      <c r="O12" s="65"/>
      <c r="W12" s="55"/>
    </row>
    <row r="13" spans="2:28" s="51" customFormat="1" ht="19.5" customHeight="1" thickTop="1" thickBot="1">
      <c r="B13" s="62"/>
      <c r="C13" s="67"/>
      <c r="E13" s="47" t="s">
        <v>6</v>
      </c>
      <c r="F13" s="47" t="s">
        <v>0</v>
      </c>
      <c r="G13" s="47" t="s">
        <v>1</v>
      </c>
      <c r="H13" s="47" t="s">
        <v>2</v>
      </c>
      <c r="I13" s="47" t="s">
        <v>7</v>
      </c>
      <c r="K13" s="47" t="s">
        <v>6</v>
      </c>
      <c r="L13" s="47" t="s">
        <v>0</v>
      </c>
      <c r="M13" s="47" t="s">
        <v>1</v>
      </c>
      <c r="N13" s="47" t="s">
        <v>2</v>
      </c>
      <c r="O13" s="47" t="s">
        <v>7</v>
      </c>
      <c r="W13" s="55"/>
    </row>
    <row r="14" spans="2:28" s="39" customFormat="1" ht="14.25" customHeight="1" thickTop="1">
      <c r="B14" s="41" t="s">
        <v>71</v>
      </c>
      <c r="C14" s="42">
        <v>78829</v>
      </c>
      <c r="E14" s="40"/>
      <c r="F14" s="40"/>
      <c r="G14" s="40"/>
      <c r="H14" s="40"/>
      <c r="I14" s="40"/>
      <c r="K14" s="34" t="s">
        <v>71</v>
      </c>
      <c r="L14" s="38">
        <v>13919.7977831647</v>
      </c>
      <c r="M14" s="38">
        <v>30702.534937208002</v>
      </c>
      <c r="N14" s="6">
        <v>44622.332720372702</v>
      </c>
      <c r="O14" s="24">
        <v>56.606493448315597</v>
      </c>
      <c r="P14" s="46"/>
      <c r="Q14" s="45"/>
      <c r="R14"/>
      <c r="S14" s="46"/>
      <c r="T14"/>
      <c r="W14" s="46"/>
      <c r="AA14" s="57"/>
      <c r="AB14" s="57"/>
    </row>
    <row r="15" spans="2:28" s="39" customFormat="1" ht="14.25" customHeight="1">
      <c r="B15" s="41" t="s">
        <v>68</v>
      </c>
      <c r="C15" s="42">
        <v>88906.1</v>
      </c>
      <c r="E15" s="40"/>
      <c r="F15" s="40"/>
      <c r="G15" s="40"/>
      <c r="H15" s="40"/>
      <c r="I15" s="40"/>
      <c r="K15" s="34" t="str">
        <f>B15</f>
        <v>31-Dic-2019</v>
      </c>
      <c r="L15" s="38">
        <v>12559.332331954891</v>
      </c>
      <c r="M15" s="38">
        <v>23383.153879232006</v>
      </c>
      <c r="N15" s="6">
        <v>35942.486211186901</v>
      </c>
      <c r="O15" s="24">
        <v>40.427469218857759</v>
      </c>
      <c r="P15" s="45"/>
      <c r="Q15" s="45"/>
      <c r="R15"/>
      <c r="S15" s="46"/>
      <c r="T15"/>
      <c r="W15" s="46"/>
      <c r="AA15" s="57"/>
      <c r="AB15" s="57"/>
    </row>
    <row r="16" spans="2:28" s="39" customFormat="1" ht="14.25" customHeight="1">
      <c r="B16" s="41" t="s">
        <v>66</v>
      </c>
      <c r="C16" s="42">
        <v>85536.894448667386</v>
      </c>
      <c r="E16" s="40"/>
      <c r="F16" s="40"/>
      <c r="G16" s="40"/>
      <c r="H16" s="40"/>
      <c r="I16" s="40"/>
      <c r="K16" s="34" t="s">
        <v>66</v>
      </c>
      <c r="L16" s="38">
        <v>10593.606015131154</v>
      </c>
      <c r="M16" s="38">
        <v>21564.558932421998</v>
      </c>
      <c r="N16" s="6">
        <v>32158.164947553152</v>
      </c>
      <c r="O16" s="24">
        <v>37.595665770695</v>
      </c>
      <c r="P16" s="45"/>
      <c r="Q16" s="45"/>
      <c r="R16"/>
      <c r="S16" s="46"/>
      <c r="T16"/>
      <c r="W16" s="52"/>
      <c r="X16"/>
      <c r="Y16"/>
      <c r="AA16" s="57"/>
      <c r="AB16" s="57"/>
    </row>
    <row r="17" spans="2:30" ht="14.25" customHeight="1">
      <c r="B17" s="33" t="s">
        <v>65</v>
      </c>
      <c r="C17" s="6">
        <v>80024.521449558117</v>
      </c>
      <c r="E17"/>
      <c r="F17"/>
      <c r="G17"/>
      <c r="H17"/>
      <c r="K17" s="34" t="s">
        <v>64</v>
      </c>
      <c r="L17" s="38">
        <v>10722.34651119682</v>
      </c>
      <c r="M17" s="38">
        <v>18821.272997112996</v>
      </c>
      <c r="N17" s="6">
        <v>29543.619508309814</v>
      </c>
      <c r="O17" s="24">
        <v>36.918208285609126</v>
      </c>
      <c r="P17" s="45"/>
      <c r="Q17" s="45"/>
      <c r="S17" s="46"/>
      <c r="AA17" s="57"/>
      <c r="AB17" s="57"/>
    </row>
    <row r="18" spans="2:30">
      <c r="B18" s="33" t="s">
        <v>62</v>
      </c>
      <c r="C18" s="6">
        <v>75759.444606573292</v>
      </c>
      <c r="K18" s="34" t="s">
        <v>62</v>
      </c>
      <c r="L18" s="38">
        <v>9190.7558765707363</v>
      </c>
      <c r="M18" s="38">
        <v>17567.107751996999</v>
      </c>
      <c r="N18" s="6">
        <v>26757.863628567735</v>
      </c>
      <c r="O18" s="24">
        <v>35.319508699574179</v>
      </c>
      <c r="P18" s="45"/>
      <c r="Q18" s="45"/>
      <c r="S18" s="46"/>
      <c r="AA18" s="57"/>
      <c r="AB18" s="57"/>
    </row>
    <row r="19" spans="2:30" ht="14.25" customHeight="1">
      <c r="B19" s="33" t="s">
        <v>60</v>
      </c>
      <c r="C19" s="6">
        <v>71242.993347348558</v>
      </c>
      <c r="E19" s="27"/>
      <c r="F19" s="23"/>
      <c r="G19" s="23"/>
      <c r="H19" s="6"/>
      <c r="I19" s="6"/>
      <c r="J19" s="19"/>
      <c r="K19" s="34" t="s">
        <v>60</v>
      </c>
      <c r="L19" s="23">
        <v>7907.5560200097843</v>
      </c>
      <c r="M19" s="23">
        <v>16246.102142456</v>
      </c>
      <c r="N19" s="6">
        <v>24153.658162465785</v>
      </c>
      <c r="O19" s="24">
        <v>33.903205111979915</v>
      </c>
      <c r="P19" s="45"/>
      <c r="Q19" s="45"/>
      <c r="S19" s="46"/>
      <c r="AA19" s="57"/>
      <c r="AB19" s="57"/>
    </row>
    <row r="20" spans="2:30" ht="14.25" customHeight="1">
      <c r="B20" s="33" t="s">
        <v>59</v>
      </c>
      <c r="C20" s="6">
        <v>67254.437483788148</v>
      </c>
      <c r="E20" s="27"/>
      <c r="F20" s="23"/>
      <c r="G20" s="23"/>
      <c r="H20" s="6"/>
      <c r="I20" s="6"/>
      <c r="J20" s="19"/>
      <c r="K20" s="34" t="s">
        <v>59</v>
      </c>
      <c r="L20" s="23">
        <v>7373.3365892217516</v>
      </c>
      <c r="M20" s="23">
        <v>16435.726161802002</v>
      </c>
      <c r="N20" s="6">
        <v>23809.062751023754</v>
      </c>
      <c r="O20" s="24">
        <v>35.401474819803511</v>
      </c>
      <c r="P20" s="45"/>
      <c r="Q20" s="45"/>
      <c r="S20" s="46"/>
      <c r="X20" s="58"/>
      <c r="AA20" s="57"/>
      <c r="AB20" s="57"/>
      <c r="AD20" s="49"/>
    </row>
    <row r="21" spans="2:30" ht="14.25" customHeight="1">
      <c r="B21" s="33" t="s">
        <v>58</v>
      </c>
      <c r="C21" s="6">
        <v>62724.348216228114</v>
      </c>
      <c r="E21" s="27"/>
      <c r="F21" s="23"/>
      <c r="G21" s="23"/>
      <c r="H21" s="6"/>
      <c r="I21" s="6"/>
      <c r="J21" s="19"/>
      <c r="K21" s="34" t="s">
        <v>58</v>
      </c>
      <c r="L21" s="23">
        <v>8044.2508631876408</v>
      </c>
      <c r="M21" s="23">
        <v>15159.527987767002</v>
      </c>
      <c r="N21" s="6">
        <v>23203.778850954644</v>
      </c>
      <c r="O21" s="24">
        <v>36.99325622478343</v>
      </c>
      <c r="Q21" s="45"/>
      <c r="S21" s="46"/>
      <c r="X21" s="58"/>
      <c r="AA21" s="57"/>
      <c r="AB21" s="57"/>
      <c r="AD21" s="49"/>
    </row>
    <row r="22" spans="2:30" ht="14.25" customHeight="1">
      <c r="B22" s="33" t="s">
        <v>57</v>
      </c>
      <c r="C22" s="6">
        <v>60739.934652436161</v>
      </c>
      <c r="E22" s="27"/>
      <c r="F22" s="23"/>
      <c r="G22" s="23"/>
      <c r="H22" s="6"/>
      <c r="I22" s="6"/>
      <c r="J22" s="19"/>
      <c r="K22" s="34" t="s">
        <v>57</v>
      </c>
      <c r="L22" s="23">
        <v>6591.7294102773376</v>
      </c>
      <c r="M22" s="23">
        <v>12871.601961141301</v>
      </c>
      <c r="N22" s="6">
        <v>19463.331371418637</v>
      </c>
      <c r="O22" s="24">
        <v>32.043714703993345</v>
      </c>
      <c r="Q22" s="45"/>
      <c r="S22" s="46"/>
      <c r="X22" s="58"/>
      <c r="AA22" s="57"/>
      <c r="AB22" s="57"/>
    </row>
    <row r="23" spans="2:30" ht="14.25" customHeight="1">
      <c r="B23" s="33" t="s">
        <v>56</v>
      </c>
      <c r="C23" s="6">
        <v>58074.571304093872</v>
      </c>
      <c r="E23" s="27"/>
      <c r="F23" s="43"/>
      <c r="G23" s="44"/>
      <c r="H23" s="6"/>
      <c r="I23" s="6"/>
      <c r="J23" s="19"/>
      <c r="K23" s="34" t="s">
        <v>56</v>
      </c>
      <c r="L23" s="23">
        <v>4967.5266252616893</v>
      </c>
      <c r="M23" s="5">
        <v>11625.56298222039</v>
      </c>
      <c r="N23" s="6">
        <v>16593.089607482078</v>
      </c>
      <c r="O23" s="24">
        <v>28.572039766933887</v>
      </c>
      <c r="Q23" s="45"/>
      <c r="S23" s="46"/>
      <c r="X23" s="58"/>
      <c r="AA23" s="57"/>
      <c r="AB23" s="57"/>
      <c r="AD23" s="49"/>
    </row>
    <row r="24" spans="2:30" ht="14.25" customHeight="1">
      <c r="B24" s="33" t="s">
        <v>55</v>
      </c>
      <c r="C24" s="6">
        <v>53889.605310142186</v>
      </c>
      <c r="E24" s="27"/>
      <c r="F24" s="23"/>
      <c r="G24" s="23"/>
      <c r="H24" s="6"/>
      <c r="I24" s="6"/>
      <c r="J24" s="19"/>
      <c r="K24" s="34" t="s">
        <v>55</v>
      </c>
      <c r="L24" s="23">
        <v>4871.1365257380703</v>
      </c>
      <c r="M24" s="5">
        <v>9946.9670719501628</v>
      </c>
      <c r="N24" s="6">
        <v>14818.10359768823</v>
      </c>
      <c r="O24" s="24">
        <v>27.497146272287544</v>
      </c>
      <c r="Q24" s="45"/>
      <c r="S24" s="46"/>
      <c r="X24" s="58"/>
      <c r="AA24" s="57"/>
      <c r="AB24" s="57"/>
    </row>
    <row r="25" spans="2:30" ht="14.25" customHeight="1">
      <c r="B25" s="33" t="s">
        <v>52</v>
      </c>
      <c r="C25" s="6">
        <v>48313.28232254793</v>
      </c>
      <c r="E25" s="27"/>
      <c r="F25" s="23"/>
      <c r="G25" s="23"/>
      <c r="H25" s="6"/>
      <c r="I25" s="6"/>
      <c r="J25" s="19"/>
      <c r="K25" s="34" t="s">
        <v>52</v>
      </c>
      <c r="L25" s="23">
        <v>5039.3187988402769</v>
      </c>
      <c r="M25" s="5">
        <v>8214.6915773535457</v>
      </c>
      <c r="N25" s="6">
        <v>13254.010376193823</v>
      </c>
      <c r="O25" s="24">
        <v>27.433471167841027</v>
      </c>
      <c r="Q25" s="45"/>
      <c r="S25" s="46"/>
      <c r="X25" s="58"/>
      <c r="AA25" s="57"/>
      <c r="AB25" s="57"/>
    </row>
    <row r="26" spans="2:30" ht="14.25" customHeight="1">
      <c r="B26" s="35" t="s">
        <v>8</v>
      </c>
      <c r="C26" s="6">
        <v>48212.578000673922</v>
      </c>
      <c r="E26" s="27" t="s">
        <v>8</v>
      </c>
      <c r="F26" s="23">
        <v>2043.8696969589653</v>
      </c>
      <c r="G26" s="23">
        <v>8322.8001431089979</v>
      </c>
      <c r="H26" s="6">
        <f>+G26+F26</f>
        <v>10366.669840067963</v>
      </c>
      <c r="I26" s="6">
        <f>+(H26/C26)*100</f>
        <v>21.50200273447949</v>
      </c>
      <c r="J26" s="19"/>
      <c r="K26" s="34" t="s">
        <v>8</v>
      </c>
      <c r="L26" s="32">
        <v>4000.4196436948223</v>
      </c>
      <c r="M26" s="23">
        <v>7218.8400056670007</v>
      </c>
      <c r="N26" s="6">
        <v>11219.259649361822</v>
      </c>
      <c r="O26" s="24">
        <v>23.270399789044671</v>
      </c>
      <c r="P26" s="49"/>
      <c r="Q26" s="50"/>
      <c r="S26" s="46"/>
      <c r="X26" s="58"/>
      <c r="AA26" s="57"/>
      <c r="AB26" s="57"/>
    </row>
    <row r="27" spans="2:30">
      <c r="B27" s="35" t="s">
        <v>9</v>
      </c>
      <c r="C27" s="6">
        <v>44092.313714882017</v>
      </c>
      <c r="E27" s="27" t="s">
        <v>9</v>
      </c>
      <c r="F27" s="5">
        <v>1002.6200000000001</v>
      </c>
      <c r="G27" s="5">
        <v>7565.9415957770616</v>
      </c>
      <c r="H27" s="6">
        <f>+G27+F27</f>
        <v>8568.5615957770624</v>
      </c>
      <c r="I27" s="6">
        <f t="shared" ref="I27:I64" si="0">+(H27/C27)*100</f>
        <v>19.433231948735333</v>
      </c>
      <c r="J27" s="19"/>
      <c r="K27" s="34" t="s">
        <v>9</v>
      </c>
      <c r="L27" s="23">
        <v>1002.6</v>
      </c>
      <c r="M27" s="23">
        <v>6555.7</v>
      </c>
      <c r="N27" s="6">
        <v>7558.3</v>
      </c>
      <c r="O27" s="24">
        <v>17.141989982369481</v>
      </c>
      <c r="Q27" s="45"/>
      <c r="S27" s="46"/>
      <c r="X27" s="58"/>
      <c r="AA27" s="57"/>
      <c r="AB27" s="57"/>
      <c r="AD27" s="49"/>
    </row>
    <row r="28" spans="2:30">
      <c r="B28" s="35" t="s">
        <v>10</v>
      </c>
      <c r="C28" s="6">
        <v>38059.102820740438</v>
      </c>
      <c r="E28" s="27" t="s">
        <v>10</v>
      </c>
      <c r="F28" s="23">
        <v>1111.3399999999999</v>
      </c>
      <c r="G28" s="5">
        <v>7266.1152197717274</v>
      </c>
      <c r="H28" s="6">
        <f>+G28+F28</f>
        <v>8377.4552197717276</v>
      </c>
      <c r="I28" s="6">
        <f t="shared" si="0"/>
        <v>22.01169917018224</v>
      </c>
      <c r="J28" s="19"/>
      <c r="K28" s="34" t="s">
        <v>10</v>
      </c>
      <c r="L28" s="23">
        <v>1111.3</v>
      </c>
      <c r="M28" s="23">
        <v>6295.5</v>
      </c>
      <c r="N28" s="6">
        <v>7406.8</v>
      </c>
      <c r="O28" s="24">
        <v>19.461310044238981</v>
      </c>
      <c r="Q28" s="45"/>
      <c r="S28" s="46"/>
      <c r="X28" s="58"/>
    </row>
    <row r="29" spans="2:30">
      <c r="B29" s="35" t="s">
        <v>11</v>
      </c>
      <c r="C29" s="6">
        <v>35911.737265125819</v>
      </c>
      <c r="E29" s="27" t="s">
        <v>11</v>
      </c>
      <c r="F29" s="23">
        <v>974.9</v>
      </c>
      <c r="G29" s="23">
        <v>6812.5216214250004</v>
      </c>
      <c r="H29" s="6">
        <f t="shared" ref="H29:H64" si="1">+F29+G29</f>
        <v>7787.421621425</v>
      </c>
      <c r="I29" s="6">
        <f t="shared" si="0"/>
        <v>21.684892501670834</v>
      </c>
      <c r="J29" s="19"/>
      <c r="K29" s="34" t="s">
        <v>11</v>
      </c>
      <c r="L29" s="23">
        <v>974.9</v>
      </c>
      <c r="M29" s="23">
        <v>5847.1</v>
      </c>
      <c r="N29" s="6">
        <v>6822</v>
      </c>
      <c r="O29" s="24">
        <v>18.99657471214822</v>
      </c>
      <c r="Q29" s="45"/>
      <c r="S29" s="46"/>
      <c r="X29" s="58"/>
    </row>
    <row r="30" spans="2:30" ht="14.25">
      <c r="B30" s="35" t="s">
        <v>12</v>
      </c>
      <c r="C30" s="6">
        <v>23186.610878342195</v>
      </c>
      <c r="E30" s="27" t="s">
        <v>47</v>
      </c>
      <c r="F30" s="23">
        <v>1040.8699999999999</v>
      </c>
      <c r="G30" s="23">
        <v>6379.7</v>
      </c>
      <c r="H30" s="6">
        <f t="shared" si="1"/>
        <v>7420.57</v>
      </c>
      <c r="I30" s="6">
        <f t="shared" si="0"/>
        <v>32.003685398159227</v>
      </c>
      <c r="J30" s="19"/>
      <c r="K30" s="34" t="s">
        <v>12</v>
      </c>
      <c r="L30" s="23">
        <v>1040.8699999999999</v>
      </c>
      <c r="M30" s="23">
        <v>5544.11</v>
      </c>
      <c r="N30" s="6">
        <f t="shared" ref="N30:N34" si="2">L30+M30</f>
        <v>6584.98</v>
      </c>
      <c r="O30" s="24">
        <v>28.39992457091174</v>
      </c>
      <c r="Q30" s="45"/>
      <c r="S30" s="46"/>
      <c r="X30" s="58"/>
    </row>
    <row r="31" spans="2:30">
      <c r="B31" s="35" t="s">
        <v>13</v>
      </c>
      <c r="C31" s="6">
        <v>20845.722867682653</v>
      </c>
      <c r="E31" s="27" t="s">
        <v>13</v>
      </c>
      <c r="F31" s="23">
        <v>558.6</v>
      </c>
      <c r="G31" s="23">
        <v>5986.89</v>
      </c>
      <c r="H31" s="6">
        <f t="shared" si="1"/>
        <v>6545.4900000000007</v>
      </c>
      <c r="I31" s="6">
        <f t="shared" si="0"/>
        <v>31.399678684914033</v>
      </c>
      <c r="J31" s="20"/>
      <c r="K31" s="34" t="s">
        <v>13</v>
      </c>
      <c r="L31" s="23">
        <v>558.6</v>
      </c>
      <c r="M31" s="23">
        <v>5185.58</v>
      </c>
      <c r="N31" s="6">
        <f t="shared" si="2"/>
        <v>5744.18</v>
      </c>
      <c r="O31" s="24">
        <v>27.555676703854026</v>
      </c>
      <c r="Q31" s="45"/>
      <c r="S31" s="46"/>
      <c r="X31" s="59"/>
    </row>
    <row r="32" spans="2:30">
      <c r="B32" s="35" t="s">
        <v>14</v>
      </c>
      <c r="C32" s="6">
        <v>25770.161271249992</v>
      </c>
      <c r="E32" s="27" t="s">
        <v>14</v>
      </c>
      <c r="F32" s="23">
        <v>733.25</v>
      </c>
      <c r="G32" s="23">
        <v>4536.3999999999996</v>
      </c>
      <c r="H32" s="6">
        <f t="shared" si="1"/>
        <v>5269.65</v>
      </c>
      <c r="I32" s="6">
        <f t="shared" si="0"/>
        <v>20.448649678723541</v>
      </c>
      <c r="J32" s="19"/>
      <c r="K32" s="34" t="s">
        <v>14</v>
      </c>
      <c r="L32" s="23">
        <v>733.25</v>
      </c>
      <c r="M32" s="23">
        <v>3669.52</v>
      </c>
      <c r="N32" s="6">
        <f t="shared" si="2"/>
        <v>4402.7700000000004</v>
      </c>
      <c r="O32" s="24">
        <v>17.084759205259108</v>
      </c>
      <c r="Q32" s="45"/>
      <c r="S32" s="46"/>
      <c r="X32" s="58"/>
    </row>
    <row r="33" spans="2:19">
      <c r="B33" s="35" t="s">
        <v>15</v>
      </c>
      <c r="C33" s="6">
        <v>25261.12572347391</v>
      </c>
      <c r="E33" s="27" t="s">
        <v>15</v>
      </c>
      <c r="F33" s="23">
        <v>619.01</v>
      </c>
      <c r="G33" s="23">
        <v>4176.09</v>
      </c>
      <c r="H33" s="6">
        <f t="shared" si="1"/>
        <v>4795.1000000000004</v>
      </c>
      <c r="I33" s="6">
        <f t="shared" si="0"/>
        <v>18.982131091426982</v>
      </c>
      <c r="J33" s="19"/>
      <c r="K33" s="34" t="s">
        <v>15</v>
      </c>
      <c r="L33" s="23">
        <v>619.01</v>
      </c>
      <c r="M33" s="23">
        <v>3338.53</v>
      </c>
      <c r="N33" s="6">
        <f t="shared" si="2"/>
        <v>3957.54</v>
      </c>
      <c r="O33" s="24">
        <v>15.666522716849688</v>
      </c>
      <c r="Q33" s="45"/>
      <c r="S33" s="46"/>
    </row>
    <row r="34" spans="2:19" ht="13.5" thickBot="1">
      <c r="B34" s="35" t="s">
        <v>16</v>
      </c>
      <c r="C34" s="6">
        <v>24107.001565156086</v>
      </c>
      <c r="E34" s="27" t="s">
        <v>16</v>
      </c>
      <c r="F34" s="23">
        <v>465.67</v>
      </c>
      <c r="G34" s="23">
        <v>3679.38</v>
      </c>
      <c r="H34" s="6">
        <f t="shared" si="1"/>
        <v>4145.05</v>
      </c>
      <c r="I34" s="6">
        <f t="shared" si="0"/>
        <v>17.194382257771931</v>
      </c>
      <c r="J34" s="19"/>
      <c r="K34" s="29" t="s">
        <v>16</v>
      </c>
      <c r="L34" s="25">
        <v>465.67</v>
      </c>
      <c r="M34" s="25">
        <v>2777.87</v>
      </c>
      <c r="N34" s="22">
        <f t="shared" si="2"/>
        <v>3243.54</v>
      </c>
      <c r="O34" s="26">
        <v>13.454763302824713</v>
      </c>
      <c r="Q34" s="45"/>
    </row>
    <row r="35" spans="2:19" ht="13.5" thickTop="1">
      <c r="B35" s="35" t="s">
        <v>17</v>
      </c>
      <c r="C35" s="6">
        <v>22002.724937301951</v>
      </c>
      <c r="E35" s="27" t="s">
        <v>17</v>
      </c>
      <c r="F35" s="5">
        <v>0</v>
      </c>
      <c r="G35" s="5">
        <v>3660.9</v>
      </c>
      <c r="H35" s="6">
        <f t="shared" si="1"/>
        <v>3660.9</v>
      </c>
      <c r="I35" s="6">
        <f t="shared" si="0"/>
        <v>16.638393700925448</v>
      </c>
      <c r="J35" s="19"/>
      <c r="K35" s="19"/>
      <c r="L35" s="19"/>
      <c r="M35" s="19"/>
      <c r="N35" s="19"/>
    </row>
    <row r="36" spans="2:19">
      <c r="B36" s="35" t="s">
        <v>18</v>
      </c>
      <c r="C36" s="6">
        <v>21230.370309055608</v>
      </c>
      <c r="E36" s="27" t="s">
        <v>18</v>
      </c>
      <c r="F36" s="5">
        <v>0</v>
      </c>
      <c r="G36" s="5">
        <v>3545.36</v>
      </c>
      <c r="H36" s="6">
        <f t="shared" si="1"/>
        <v>3545.36</v>
      </c>
      <c r="I36" s="6">
        <f t="shared" si="0"/>
        <v>16.699473199898737</v>
      </c>
      <c r="J36" s="19"/>
      <c r="K36" s="19"/>
      <c r="L36" s="19"/>
      <c r="M36" s="19"/>
      <c r="N36" s="19"/>
    </row>
    <row r="37" spans="2:19">
      <c r="B37" s="35" t="s">
        <v>19</v>
      </c>
      <c r="C37" s="6">
        <v>19822.344158608405</v>
      </c>
      <c r="E37" s="27" t="s">
        <v>19</v>
      </c>
      <c r="F37" s="5">
        <v>0</v>
      </c>
      <c r="G37" s="5">
        <v>3572.18</v>
      </c>
      <c r="H37" s="6">
        <f t="shared" si="1"/>
        <v>3572.18</v>
      </c>
      <c r="I37" s="6">
        <f t="shared" si="0"/>
        <v>18.020976587921268</v>
      </c>
      <c r="J37" s="19"/>
      <c r="K37" s="19"/>
      <c r="L37" s="19"/>
      <c r="M37" s="19"/>
      <c r="N37" s="19"/>
    </row>
    <row r="38" spans="2:19">
      <c r="B38" s="35" t="s">
        <v>20</v>
      </c>
      <c r="C38" s="6">
        <v>17516.843635155492</v>
      </c>
      <c r="E38" s="27" t="s">
        <v>20</v>
      </c>
      <c r="F38" s="5">
        <v>0</v>
      </c>
      <c r="G38" s="5">
        <v>3807.31</v>
      </c>
      <c r="H38" s="6">
        <f t="shared" si="1"/>
        <v>3807.31</v>
      </c>
      <c r="I38" s="6">
        <f t="shared" si="0"/>
        <v>21.735137215924595</v>
      </c>
      <c r="J38" s="19"/>
      <c r="K38" s="19"/>
      <c r="L38" s="31"/>
      <c r="M38" s="30"/>
      <c r="N38" s="19"/>
    </row>
    <row r="39" spans="2:19">
      <c r="B39" s="35" t="s">
        <v>21</v>
      </c>
      <c r="C39" s="6">
        <v>16088.744835870071</v>
      </c>
      <c r="E39" s="27" t="s">
        <v>21</v>
      </c>
      <c r="F39" s="5">
        <v>0</v>
      </c>
      <c r="G39" s="5">
        <v>3994.27</v>
      </c>
      <c r="H39" s="6">
        <f t="shared" si="1"/>
        <v>3994.27</v>
      </c>
      <c r="I39" s="6">
        <f t="shared" si="0"/>
        <v>24.82648609787584</v>
      </c>
    </row>
    <row r="40" spans="2:19">
      <c r="B40" s="35" t="s">
        <v>22</v>
      </c>
      <c r="C40" s="6">
        <v>14368.755333375171</v>
      </c>
      <c r="E40" s="27" t="s">
        <v>22</v>
      </c>
      <c r="F40" s="5">
        <v>0</v>
      </c>
      <c r="G40" s="5">
        <v>3946.42</v>
      </c>
      <c r="H40" s="6">
        <f t="shared" si="1"/>
        <v>3946.42</v>
      </c>
      <c r="I40" s="6">
        <f t="shared" si="0"/>
        <v>27.465287761100736</v>
      </c>
    </row>
    <row r="41" spans="2:19">
      <c r="B41" s="35" t="s">
        <v>23</v>
      </c>
      <c r="C41" s="6">
        <v>12987.637525559578</v>
      </c>
      <c r="E41" s="27" t="s">
        <v>23</v>
      </c>
      <c r="F41" s="5">
        <v>0</v>
      </c>
      <c r="G41" s="5">
        <v>4561.5</v>
      </c>
      <c r="H41" s="6">
        <f t="shared" si="1"/>
        <v>4561.5</v>
      </c>
      <c r="I41" s="6">
        <f t="shared" si="0"/>
        <v>35.121861008385864</v>
      </c>
    </row>
    <row r="42" spans="2:19">
      <c r="B42" s="35" t="s">
        <v>24</v>
      </c>
      <c r="C42" s="6">
        <v>11471.010624884872</v>
      </c>
      <c r="E42" s="27" t="s">
        <v>24</v>
      </c>
      <c r="F42" s="5">
        <v>0</v>
      </c>
      <c r="G42" s="5">
        <v>4412.8</v>
      </c>
      <c r="H42" s="6">
        <f t="shared" si="1"/>
        <v>4412.8</v>
      </c>
      <c r="I42" s="6">
        <f t="shared" si="0"/>
        <v>38.469147525911993</v>
      </c>
    </row>
    <row r="43" spans="2:19">
      <c r="B43" s="35" t="s">
        <v>25</v>
      </c>
      <c r="C43" s="6">
        <v>9680.0945402129946</v>
      </c>
      <c r="E43" s="27" t="s">
        <v>25</v>
      </c>
      <c r="F43" s="5">
        <v>0</v>
      </c>
      <c r="G43" s="5">
        <v>4613.71</v>
      </c>
      <c r="H43" s="6">
        <f t="shared" si="1"/>
        <v>4613.71</v>
      </c>
      <c r="I43" s="6">
        <f t="shared" si="0"/>
        <v>47.661827896760222</v>
      </c>
    </row>
    <row r="44" spans="2:19">
      <c r="B44" s="35" t="s">
        <v>26</v>
      </c>
      <c r="C44" s="6">
        <v>5384.3934037638928</v>
      </c>
      <c r="E44" s="27" t="s">
        <v>26</v>
      </c>
      <c r="F44" s="5">
        <v>0</v>
      </c>
      <c r="G44" s="5">
        <v>4499.12</v>
      </c>
      <c r="H44" s="6">
        <f t="shared" si="1"/>
        <v>4499.12</v>
      </c>
      <c r="I44" s="6">
        <f t="shared" si="0"/>
        <v>83.558530415978638</v>
      </c>
    </row>
    <row r="45" spans="2:19">
      <c r="B45" s="35" t="s">
        <v>27</v>
      </c>
      <c r="C45" s="6">
        <v>6697.1563981042655</v>
      </c>
      <c r="E45" s="27" t="s">
        <v>27</v>
      </c>
      <c r="F45" s="5">
        <v>0</v>
      </c>
      <c r="G45" s="5">
        <v>4181.21</v>
      </c>
      <c r="H45" s="6">
        <f t="shared" si="1"/>
        <v>4181.21</v>
      </c>
      <c r="I45" s="6">
        <f t="shared" si="0"/>
        <v>62.432616941476184</v>
      </c>
    </row>
    <row r="46" spans="2:19">
      <c r="B46" s="35" t="s">
        <v>28</v>
      </c>
      <c r="C46" s="6">
        <v>5189.652448657188</v>
      </c>
      <c r="E46" s="27" t="s">
        <v>28</v>
      </c>
      <c r="F46" s="5">
        <v>0</v>
      </c>
      <c r="G46" s="5">
        <v>3992</v>
      </c>
      <c r="H46" s="6">
        <f t="shared" si="1"/>
        <v>3992</v>
      </c>
      <c r="I46" s="6">
        <f t="shared" si="0"/>
        <v>76.92229950837887</v>
      </c>
    </row>
    <row r="47" spans="2:19">
      <c r="B47" s="35" t="s">
        <v>29</v>
      </c>
      <c r="C47" s="6">
        <v>4726.497890295358</v>
      </c>
      <c r="E47" s="27" t="s">
        <v>29</v>
      </c>
      <c r="F47" s="5">
        <v>0</v>
      </c>
      <c r="G47" s="5">
        <v>3924</v>
      </c>
      <c r="H47" s="6">
        <f t="shared" si="1"/>
        <v>3924</v>
      </c>
      <c r="I47" s="6">
        <f t="shared" si="0"/>
        <v>83.021300148190477</v>
      </c>
    </row>
    <row r="48" spans="2:19">
      <c r="B48" s="35" t="s">
        <v>30</v>
      </c>
      <c r="C48" s="6">
        <v>5829.7377049180332</v>
      </c>
      <c r="E48" s="27" t="s">
        <v>30</v>
      </c>
      <c r="F48" s="5">
        <v>0</v>
      </c>
      <c r="G48" s="5">
        <v>3687</v>
      </c>
      <c r="H48" s="6">
        <f t="shared" si="1"/>
        <v>3687</v>
      </c>
      <c r="I48" s="6">
        <f t="shared" si="0"/>
        <v>63.244697902782221</v>
      </c>
    </row>
    <row r="49" spans="2:10">
      <c r="B49" s="35" t="s">
        <v>31</v>
      </c>
      <c r="C49" s="6">
        <v>5322.6440677966093</v>
      </c>
      <c r="E49" s="27" t="s">
        <v>31</v>
      </c>
      <c r="F49" s="5">
        <v>0</v>
      </c>
      <c r="G49" s="5">
        <v>3543.1</v>
      </c>
      <c r="H49" s="6">
        <f t="shared" si="1"/>
        <v>3543.1</v>
      </c>
      <c r="I49" s="6">
        <f t="shared" si="0"/>
        <v>66.566540141894563</v>
      </c>
    </row>
    <row r="50" spans="2:10">
      <c r="B50" s="35" t="s">
        <v>32</v>
      </c>
      <c r="C50" s="6">
        <v>11594</v>
      </c>
      <c r="E50" s="27" t="s">
        <v>32</v>
      </c>
      <c r="F50" s="5">
        <v>0</v>
      </c>
      <c r="G50" s="5">
        <v>3352.3</v>
      </c>
      <c r="H50" s="6">
        <f t="shared" si="1"/>
        <v>3352.3</v>
      </c>
      <c r="I50" s="6">
        <f t="shared" si="0"/>
        <v>28.914093496636195</v>
      </c>
    </row>
    <row r="51" spans="2:10">
      <c r="B51" s="35" t="s">
        <v>33</v>
      </c>
      <c r="C51" s="6">
        <v>9220.6</v>
      </c>
      <c r="E51" s="27" t="s">
        <v>33</v>
      </c>
      <c r="F51" s="5">
        <v>0</v>
      </c>
      <c r="G51" s="5">
        <v>3032.3</v>
      </c>
      <c r="H51" s="6">
        <f t="shared" si="1"/>
        <v>3032.3</v>
      </c>
      <c r="I51" s="6">
        <f t="shared" si="0"/>
        <v>32.886146237771946</v>
      </c>
    </row>
    <row r="52" spans="2:10">
      <c r="B52" s="35" t="s">
        <v>34</v>
      </c>
      <c r="C52" s="6">
        <v>8267.4</v>
      </c>
      <c r="E52" s="27" t="s">
        <v>34</v>
      </c>
      <c r="F52" s="5">
        <v>0</v>
      </c>
      <c r="G52" s="5">
        <v>2634.9</v>
      </c>
      <c r="H52" s="6">
        <f t="shared" si="1"/>
        <v>2634.9</v>
      </c>
      <c r="I52" s="6">
        <f t="shared" si="0"/>
        <v>31.870963059728574</v>
      </c>
    </row>
    <row r="53" spans="2:10">
      <c r="B53" s="35" t="s">
        <v>35</v>
      </c>
      <c r="C53" s="6">
        <v>7561.3</v>
      </c>
      <c r="E53" s="27" t="s">
        <v>35</v>
      </c>
      <c r="F53" s="5">
        <v>0</v>
      </c>
      <c r="G53" s="5">
        <v>2168.1999999999998</v>
      </c>
      <c r="H53" s="6">
        <f t="shared" si="1"/>
        <v>2168.1999999999998</v>
      </c>
      <c r="I53" s="6">
        <f t="shared" si="0"/>
        <v>28.674963299961643</v>
      </c>
    </row>
    <row r="54" spans="2:10">
      <c r="B54" s="35" t="s">
        <v>36</v>
      </c>
      <c r="C54" s="6">
        <v>6761.3</v>
      </c>
      <c r="E54" s="27" t="s">
        <v>36</v>
      </c>
      <c r="F54" s="5">
        <v>0</v>
      </c>
      <c r="G54" s="5">
        <v>1008</v>
      </c>
      <c r="H54" s="6">
        <f t="shared" si="1"/>
        <v>1008</v>
      </c>
      <c r="I54" s="6">
        <f t="shared" si="0"/>
        <v>14.908375608241018</v>
      </c>
    </row>
    <row r="55" spans="2:10">
      <c r="B55" s="35" t="s">
        <v>37</v>
      </c>
      <c r="C55" s="6">
        <v>5498.8</v>
      </c>
      <c r="E55" s="27" t="s">
        <v>37</v>
      </c>
      <c r="F55" s="5">
        <v>0</v>
      </c>
      <c r="G55" s="5">
        <v>1317.2</v>
      </c>
      <c r="H55" s="6">
        <f t="shared" si="1"/>
        <v>1317.2</v>
      </c>
      <c r="I55" s="6">
        <f t="shared" si="0"/>
        <v>23.954317305593946</v>
      </c>
    </row>
    <row r="56" spans="2:10">
      <c r="B56" s="35" t="s">
        <v>38</v>
      </c>
      <c r="C56" s="6">
        <v>4734.3999999999996</v>
      </c>
      <c r="E56" s="27" t="s">
        <v>38</v>
      </c>
      <c r="F56" s="5">
        <v>0</v>
      </c>
      <c r="G56" s="5">
        <v>987.4</v>
      </c>
      <c r="H56" s="6">
        <f t="shared" si="1"/>
        <v>987.4</v>
      </c>
      <c r="I56" s="6">
        <f t="shared" si="0"/>
        <v>20.855863467387632</v>
      </c>
    </row>
    <row r="57" spans="2:10">
      <c r="B57" s="35" t="s">
        <v>39</v>
      </c>
      <c r="C57" s="6">
        <v>4587.1000000000004</v>
      </c>
      <c r="E57" s="27" t="s">
        <v>39</v>
      </c>
      <c r="F57" s="5">
        <v>0</v>
      </c>
      <c r="G57" s="5">
        <v>752.2</v>
      </c>
      <c r="H57" s="6">
        <f t="shared" si="1"/>
        <v>752.2</v>
      </c>
      <c r="I57" s="6">
        <f t="shared" si="0"/>
        <v>16.398160057552701</v>
      </c>
    </row>
    <row r="58" spans="2:10">
      <c r="B58" s="35" t="s">
        <v>40</v>
      </c>
      <c r="C58" s="6">
        <v>3951.5</v>
      </c>
      <c r="E58" s="27" t="s">
        <v>40</v>
      </c>
      <c r="F58" s="5">
        <v>0</v>
      </c>
      <c r="G58" s="5">
        <v>616.6</v>
      </c>
      <c r="H58" s="6">
        <f t="shared" si="1"/>
        <v>616.6</v>
      </c>
      <c r="I58" s="6">
        <f t="shared" si="0"/>
        <v>15.604200936353285</v>
      </c>
    </row>
    <row r="59" spans="2:10">
      <c r="B59" s="35" t="s">
        <v>41</v>
      </c>
      <c r="C59" s="6">
        <v>3599.2</v>
      </c>
      <c r="E59" s="27" t="s">
        <v>41</v>
      </c>
      <c r="F59" s="5">
        <v>0</v>
      </c>
      <c r="G59" s="5">
        <v>471.3</v>
      </c>
      <c r="H59" s="6">
        <f t="shared" si="1"/>
        <v>471.3</v>
      </c>
      <c r="I59" s="6">
        <f t="shared" si="0"/>
        <v>13.094576572571684</v>
      </c>
    </row>
    <row r="60" spans="2:10">
      <c r="B60" s="35" t="s">
        <v>42</v>
      </c>
      <c r="C60" s="6">
        <v>2925.7</v>
      </c>
      <c r="E60" s="27" t="s">
        <v>42</v>
      </c>
      <c r="F60" s="5">
        <v>0</v>
      </c>
      <c r="G60" s="5">
        <v>427.8</v>
      </c>
      <c r="H60" s="6">
        <f t="shared" si="1"/>
        <v>427.8</v>
      </c>
      <c r="I60" s="6">
        <f t="shared" si="0"/>
        <v>14.622141709676317</v>
      </c>
    </row>
    <row r="61" spans="2:10">
      <c r="B61" s="35" t="s">
        <v>43</v>
      </c>
      <c r="C61" s="6">
        <v>2344.8000000000002</v>
      </c>
      <c r="E61" s="27" t="s">
        <v>43</v>
      </c>
      <c r="F61" s="5">
        <v>0</v>
      </c>
      <c r="G61" s="5">
        <v>343</v>
      </c>
      <c r="H61" s="6">
        <f t="shared" si="1"/>
        <v>343</v>
      </c>
      <c r="I61" s="6">
        <f t="shared" si="0"/>
        <v>14.628113271920846</v>
      </c>
    </row>
    <row r="62" spans="2:10">
      <c r="B62" s="35" t="s">
        <v>44</v>
      </c>
      <c r="C62" s="6">
        <v>1987.4</v>
      </c>
      <c r="E62" s="27" t="s">
        <v>44</v>
      </c>
      <c r="F62" s="5">
        <v>0</v>
      </c>
      <c r="G62" s="5">
        <v>325.10000000000002</v>
      </c>
      <c r="H62" s="6">
        <f t="shared" si="1"/>
        <v>325.10000000000002</v>
      </c>
      <c r="I62" s="6">
        <f t="shared" si="0"/>
        <v>16.358055751232765</v>
      </c>
    </row>
    <row r="63" spans="2:10">
      <c r="B63" s="35" t="s">
        <v>45</v>
      </c>
      <c r="C63" s="6">
        <v>1666.5</v>
      </c>
      <c r="E63" s="27" t="s">
        <v>45</v>
      </c>
      <c r="F63" s="5">
        <v>0</v>
      </c>
      <c r="G63" s="5">
        <v>296.60000000000002</v>
      </c>
      <c r="H63" s="6">
        <f t="shared" si="1"/>
        <v>296.60000000000002</v>
      </c>
      <c r="I63" s="6">
        <f t="shared" si="0"/>
        <v>17.797779777977798</v>
      </c>
    </row>
    <row r="64" spans="2:10" ht="13.5" thickBot="1">
      <c r="B64" s="36" t="s">
        <v>46</v>
      </c>
      <c r="C64" s="22">
        <v>1485.5</v>
      </c>
      <c r="E64" s="28" t="s">
        <v>46</v>
      </c>
      <c r="F64" s="21">
        <v>0</v>
      </c>
      <c r="G64" s="21">
        <v>267.10000000000002</v>
      </c>
      <c r="H64" s="22">
        <f t="shared" si="1"/>
        <v>267.10000000000002</v>
      </c>
      <c r="I64" s="22">
        <f t="shared" si="0"/>
        <v>17.980477953550995</v>
      </c>
      <c r="J64" s="18"/>
    </row>
    <row r="65" spans="2:25" ht="12.75" customHeight="1" thickTop="1">
      <c r="C65" s="18"/>
      <c r="E65" s="7"/>
      <c r="F65" s="8"/>
      <c r="G65" s="8"/>
      <c r="H65" s="9"/>
    </row>
    <row r="66" spans="2:25" ht="12.75" customHeight="1">
      <c r="B66" s="70" t="s">
        <v>49</v>
      </c>
      <c r="C66" s="70"/>
      <c r="D66" s="70"/>
      <c r="E66" s="70"/>
      <c r="F66" s="70"/>
      <c r="G66" s="70"/>
      <c r="H66" s="70"/>
      <c r="I66" s="70"/>
      <c r="J66" s="70"/>
      <c r="K66" s="70"/>
      <c r="L66" s="70"/>
      <c r="M66" s="70"/>
      <c r="N66" s="70"/>
      <c r="O66" s="70"/>
    </row>
    <row r="67" spans="2:25" ht="12.75" customHeight="1">
      <c r="B67" s="70" t="s">
        <v>50</v>
      </c>
      <c r="C67" s="70"/>
      <c r="D67" s="70"/>
      <c r="E67" s="70"/>
      <c r="F67" s="70"/>
      <c r="G67" s="70"/>
      <c r="H67" s="70"/>
      <c r="I67" s="70"/>
      <c r="J67" s="70"/>
      <c r="K67" s="70"/>
      <c r="L67" s="70"/>
      <c r="M67" s="70"/>
      <c r="N67" s="70"/>
      <c r="O67" s="70"/>
    </row>
    <row r="68" spans="2:25" ht="22.5" customHeight="1">
      <c r="B68" s="70" t="s">
        <v>48</v>
      </c>
      <c r="C68" s="70"/>
      <c r="D68" s="70"/>
      <c r="E68" s="70"/>
      <c r="F68" s="70"/>
      <c r="G68" s="70"/>
      <c r="H68" s="70"/>
      <c r="I68" s="70"/>
      <c r="J68" s="70"/>
      <c r="K68" s="70"/>
      <c r="L68" s="70"/>
      <c r="M68" s="70"/>
      <c r="N68" s="70"/>
      <c r="O68" s="70"/>
      <c r="P68" s="2"/>
      <c r="Q68" s="2"/>
      <c r="R68" s="2"/>
      <c r="S68" s="2"/>
      <c r="T68" s="2"/>
      <c r="U68" s="2"/>
      <c r="V68" s="2"/>
      <c r="W68" s="56"/>
      <c r="X68" s="2"/>
      <c r="Y68" s="2"/>
    </row>
    <row r="69" spans="2:25" ht="12.75" customHeight="1">
      <c r="B69" s="70" t="s">
        <v>51</v>
      </c>
      <c r="C69" s="70"/>
      <c r="D69" s="70"/>
      <c r="E69" s="70"/>
      <c r="F69" s="70"/>
      <c r="G69" s="70"/>
      <c r="H69" s="70"/>
      <c r="I69" s="70"/>
      <c r="J69" s="70"/>
      <c r="K69" s="70"/>
      <c r="L69" s="70"/>
      <c r="M69" s="70"/>
      <c r="N69" s="70"/>
      <c r="O69" s="70"/>
    </row>
    <row r="70" spans="2:25" ht="21" customHeight="1">
      <c r="B70" s="71" t="s">
        <v>73</v>
      </c>
      <c r="C70" s="71"/>
      <c r="D70" s="71"/>
      <c r="E70" s="71"/>
      <c r="F70" s="71"/>
      <c r="G70" s="71"/>
      <c r="H70" s="71"/>
      <c r="I70" s="71"/>
      <c r="J70" s="71"/>
      <c r="K70" s="71"/>
      <c r="L70" s="71"/>
      <c r="M70" s="37"/>
      <c r="N70" s="37"/>
      <c r="O70" s="37"/>
    </row>
    <row r="71" spans="2:25">
      <c r="B71" s="73" t="s">
        <v>61</v>
      </c>
      <c r="C71" s="73"/>
      <c r="D71" s="73"/>
      <c r="E71" s="73"/>
      <c r="F71" s="73"/>
      <c r="G71" s="73"/>
      <c r="H71" s="73"/>
      <c r="I71" s="73"/>
      <c r="J71" s="73"/>
      <c r="K71" s="73"/>
      <c r="L71" s="73"/>
      <c r="M71" s="73"/>
      <c r="N71" s="73"/>
      <c r="O71" s="73"/>
    </row>
    <row r="72" spans="2:25">
      <c r="B72" s="48"/>
      <c r="C72" s="48"/>
      <c r="D72" s="48"/>
      <c r="E72" s="48"/>
      <c r="F72" s="48"/>
      <c r="G72" s="48"/>
      <c r="H72" s="48"/>
      <c r="I72" s="48"/>
      <c r="J72" s="48"/>
      <c r="K72" s="48"/>
      <c r="L72" s="48"/>
      <c r="M72" s="48"/>
      <c r="N72" s="48"/>
      <c r="O72" s="48"/>
    </row>
    <row r="73" spans="2:25">
      <c r="B73" s="73" t="s">
        <v>72</v>
      </c>
      <c r="C73" s="73"/>
      <c r="D73" s="73"/>
      <c r="E73" s="73"/>
      <c r="F73" s="73"/>
      <c r="G73" s="73"/>
      <c r="H73" s="73"/>
      <c r="I73" s="73"/>
      <c r="J73" s="73"/>
      <c r="K73" s="73"/>
      <c r="L73" s="73"/>
      <c r="M73" s="73"/>
      <c r="N73" s="73"/>
      <c r="O73" s="73"/>
    </row>
    <row r="74" spans="2:25">
      <c r="B74" s="72" t="s">
        <v>67</v>
      </c>
      <c r="C74" s="72"/>
      <c r="D74" s="72"/>
      <c r="E74" s="72"/>
      <c r="F74" s="72"/>
      <c r="G74" s="72"/>
      <c r="H74" s="72"/>
      <c r="I74" s="72"/>
      <c r="J74" s="72"/>
      <c r="K74" s="72"/>
      <c r="L74" s="72"/>
    </row>
  </sheetData>
  <mergeCells count="19">
    <mergeCell ref="B67:O67"/>
    <mergeCell ref="B66:O66"/>
    <mergeCell ref="B70:L70"/>
    <mergeCell ref="B74:L74"/>
    <mergeCell ref="B73:O73"/>
    <mergeCell ref="B71:O71"/>
    <mergeCell ref="B69:O69"/>
    <mergeCell ref="B68:O68"/>
    <mergeCell ref="B5:O5"/>
    <mergeCell ref="B12:B13"/>
    <mergeCell ref="B6:O6"/>
    <mergeCell ref="B7:O7"/>
    <mergeCell ref="B9:O9"/>
    <mergeCell ref="B10:O10"/>
    <mergeCell ref="E12:I12"/>
    <mergeCell ref="C12:C13"/>
    <mergeCell ref="K12:O12"/>
    <mergeCell ref="F11:H11"/>
    <mergeCell ref="L11:N11"/>
  </mergeCells>
  <phoneticPr fontId="4" type="noConversion"/>
  <printOptions horizontalCentered="1"/>
  <pageMargins left="0.35433070866141736" right="0.74803149606299213" top="0.19685039370078741" bottom="0.31496062992125984" header="0.19685039370078741" footer="0.31496062992125984"/>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Histórico</vt:lpstr>
    </vt:vector>
  </TitlesOfParts>
  <Company>Secretaría de Estado de Finanza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vbello</dc:creator>
  <cp:lastModifiedBy>Pedro Manuel Joaquin Federico</cp:lastModifiedBy>
  <cp:lastPrinted>2009-03-06T18:03:08Z</cp:lastPrinted>
  <dcterms:created xsi:type="dcterms:W3CDTF">2007-05-16T19:49:52Z</dcterms:created>
  <dcterms:modified xsi:type="dcterms:W3CDTF">2021-04-05T14:33:41Z</dcterms:modified>
</cp:coreProperties>
</file>