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19\Español\10-Octubre\"/>
    </mc:Choice>
  </mc:AlternateContent>
  <bookViews>
    <workbookView xWindow="0" yWindow="0" windowWidth="21600" windowHeight="7800" firstSheet="1" activeTab="2"/>
  </bookViews>
  <sheets>
    <sheet name="Hoja1" sheetId="2" state="veryHidden" r:id="rId1"/>
    <sheet name="En RD$" sheetId="3" r:id="rId2"/>
    <sheet name="En US$" sheetId="4" r:id="rId3"/>
    <sheet name="Sheet1" sheetId="5" state="hidden" r:id="rId4"/>
  </sheets>
  <definedNames>
    <definedName name="Period">Hoja1!$A$1:$A$2</definedName>
  </definedNames>
  <calcPr calcId="162913" calcMode="manual"/>
</workbook>
</file>

<file path=xl/calcChain.xml><?xml version="1.0" encoding="utf-8"?>
<calcChain xmlns="http://schemas.openxmlformats.org/spreadsheetml/2006/main">
  <c r="D22" i="4" l="1"/>
  <c r="E22" i="4"/>
  <c r="E17" i="4" s="1"/>
  <c r="F22" i="4"/>
  <c r="G22" i="4"/>
  <c r="H22" i="4"/>
  <c r="I22" i="4"/>
  <c r="J22" i="4"/>
  <c r="K22" i="4"/>
  <c r="M22" i="4"/>
  <c r="M17" i="4" s="1"/>
  <c r="N22" i="4"/>
  <c r="G17" i="4"/>
  <c r="H17" i="4"/>
  <c r="D18" i="4"/>
  <c r="E18" i="4"/>
  <c r="F18" i="4"/>
  <c r="G18" i="4"/>
  <c r="H18" i="4"/>
  <c r="I18" i="4"/>
  <c r="J18" i="4"/>
  <c r="K18" i="4"/>
  <c r="L18" i="4"/>
  <c r="M18" i="4"/>
  <c r="N18" i="4"/>
  <c r="F17" i="4"/>
  <c r="N17" i="4"/>
  <c r="I17" i="4" l="1"/>
  <c r="D17" i="4"/>
  <c r="K17" i="4"/>
  <c r="J17" i="4"/>
  <c r="K18" i="3" l="1"/>
  <c r="K23" i="3"/>
  <c r="K22" i="3" s="1"/>
  <c r="O19" i="3" l="1"/>
  <c r="J23" i="3" l="1"/>
  <c r="J22" i="3" s="1"/>
  <c r="J18" i="3"/>
  <c r="I23" i="3" l="1"/>
  <c r="I22" i="3" s="1"/>
  <c r="I18" i="3"/>
  <c r="C32" i="4" l="1"/>
  <c r="C31" i="4" s="1"/>
  <c r="D32" i="4"/>
  <c r="D31" i="4" s="1"/>
  <c r="D15" i="4" s="1"/>
  <c r="E32" i="4"/>
  <c r="E31" i="4" s="1"/>
  <c r="E15" i="4" s="1"/>
  <c r="F32" i="4"/>
  <c r="F31" i="4" s="1"/>
  <c r="F15" i="4" s="1"/>
  <c r="G32" i="4"/>
  <c r="G31" i="4" s="1"/>
  <c r="G15" i="4" s="1"/>
  <c r="H32" i="4"/>
  <c r="H31" i="4" s="1"/>
  <c r="H15" i="4" s="1"/>
  <c r="I32" i="4"/>
  <c r="I31" i="4" s="1"/>
  <c r="I15" i="4" s="1"/>
  <c r="J32" i="4"/>
  <c r="J31" i="4" s="1"/>
  <c r="J15" i="4" s="1"/>
  <c r="K32" i="4"/>
  <c r="K31" i="4" s="1"/>
  <c r="K15" i="4" s="1"/>
  <c r="L32" i="4"/>
  <c r="L31" i="4" s="1"/>
  <c r="M32" i="4"/>
  <c r="M31" i="4" s="1"/>
  <c r="M15" i="4" s="1"/>
  <c r="N32" i="4"/>
  <c r="N31" i="4" s="1"/>
  <c r="N15" i="4" s="1"/>
  <c r="O33" i="4"/>
  <c r="O32" i="4" s="1"/>
  <c r="O31" i="4" s="1"/>
  <c r="H23" i="3" l="1"/>
  <c r="H22" i="3" s="1"/>
  <c r="H18" i="3" l="1"/>
  <c r="H17" i="3" s="1"/>
  <c r="C23" i="4" l="1"/>
  <c r="O24" i="4" l="1"/>
  <c r="G23" i="3" l="1"/>
  <c r="G22" i="3" s="1"/>
  <c r="E23" i="4" l="1"/>
  <c r="D23" i="4"/>
  <c r="O25" i="4" l="1"/>
  <c r="O20" i="4"/>
  <c r="O19" i="4"/>
  <c r="O18" i="4" s="1"/>
  <c r="O20" i="3"/>
  <c r="O18" i="3" s="1"/>
  <c r="G18" i="3" l="1"/>
  <c r="G17" i="3" s="1"/>
  <c r="F18" i="3"/>
  <c r="F23" i="4" l="1"/>
  <c r="G23" i="4"/>
  <c r="H23" i="4"/>
  <c r="I23" i="4"/>
  <c r="J23" i="4"/>
  <c r="K23" i="4"/>
  <c r="L23" i="4"/>
  <c r="L22" i="4" s="1"/>
  <c r="L17" i="4" s="1"/>
  <c r="L15" i="4" s="1"/>
  <c r="M23" i="4"/>
  <c r="N23" i="4"/>
  <c r="I17" i="3" l="1"/>
  <c r="J17" i="3"/>
  <c r="K17" i="3"/>
  <c r="L17" i="3"/>
  <c r="M17" i="3"/>
  <c r="N17" i="3"/>
  <c r="D23" i="3"/>
  <c r="E23" i="3"/>
  <c r="F23" i="3"/>
  <c r="O24" i="3" l="1"/>
  <c r="E18" i="3" l="1"/>
  <c r="F22" i="3" l="1"/>
  <c r="F17" i="3" s="1"/>
  <c r="E31" i="3" l="1"/>
  <c r="D31" i="3"/>
  <c r="F31" i="3"/>
  <c r="F15" i="3" s="1"/>
  <c r="G31" i="3"/>
  <c r="G15" i="3" s="1"/>
  <c r="H31" i="3"/>
  <c r="H15" i="3" s="1"/>
  <c r="I31" i="3"/>
  <c r="I15" i="3" s="1"/>
  <c r="J31" i="3"/>
  <c r="J15" i="3" s="1"/>
  <c r="K31" i="3"/>
  <c r="K15" i="3" s="1"/>
  <c r="L31" i="3"/>
  <c r="L15" i="3" s="1"/>
  <c r="M31" i="3"/>
  <c r="M15" i="3" s="1"/>
  <c r="N31" i="3"/>
  <c r="N15" i="3" s="1"/>
  <c r="E22" i="3" l="1"/>
  <c r="E17" i="3" l="1"/>
  <c r="E15" i="3" s="1"/>
  <c r="D18" i="3"/>
  <c r="D22" i="3" l="1"/>
  <c r="D17" i="3" s="1"/>
  <c r="D15" i="3" s="1"/>
  <c r="C23" i="3" l="1"/>
  <c r="C22" i="4" l="1"/>
  <c r="O26" i="3"/>
  <c r="O26" i="4" l="1"/>
  <c r="O23" i="4" s="1"/>
  <c r="O25" i="3"/>
  <c r="O23" i="3" l="1"/>
  <c r="C18" i="4" l="1"/>
  <c r="C17" i="4" s="1"/>
  <c r="O28" i="4"/>
  <c r="O29" i="4"/>
  <c r="C1" i="2"/>
  <c r="E1" i="2"/>
  <c r="C18" i="3"/>
  <c r="C22" i="3"/>
  <c r="O28" i="3"/>
  <c r="O29" i="3"/>
  <c r="C32" i="3"/>
  <c r="C31" i="3" s="1"/>
  <c r="O33" i="3"/>
  <c r="O32" i="3" s="1"/>
  <c r="O31" i="3" s="1"/>
  <c r="C17" i="3" l="1"/>
  <c r="C15" i="3" s="1"/>
  <c r="O27" i="4"/>
  <c r="O22" i="4" s="1"/>
  <c r="O17" i="4" s="1"/>
  <c r="O15" i="4" s="1"/>
  <c r="O27" i="3"/>
  <c r="O22" i="3" s="1"/>
  <c r="O17" i="3" s="1"/>
  <c r="O15" i="3" s="1"/>
  <c r="C15" i="4" l="1"/>
</calcChain>
</file>

<file path=xl/sharedStrings.xml><?xml version="1.0" encoding="utf-8"?>
<sst xmlns="http://schemas.openxmlformats.org/spreadsheetml/2006/main" count="101" uniqueCount="64">
  <si>
    <t>1-3</t>
  </si>
  <si>
    <t>4-6</t>
  </si>
  <si>
    <t>7-9</t>
  </si>
  <si>
    <t>10-12</t>
  </si>
  <si>
    <t>ENE-MAR</t>
  </si>
  <si>
    <t>ABR-JUN</t>
  </si>
  <si>
    <t>OCT-DIC</t>
  </si>
  <si>
    <t>JUL-SEP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</si>
  <si>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</si>
  <si>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</si>
  <si>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</si>
  <si>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</si>
  <si>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</si>
  <si>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</si>
  <si>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</si>
  <si>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</si>
  <si>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</si>
  <si>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</si>
  <si>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</si>
  <si>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</si>
  <si>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</si>
  <si>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Trimestral</t>
  </si>
  <si>
    <t>Semestre</t>
  </si>
  <si>
    <t>Trimestre</t>
  </si>
  <si>
    <t>Apoyo Presupuestario</t>
  </si>
  <si>
    <t>Deuda Administrativa</t>
  </si>
  <si>
    <t>FUENTE FINANCIERA INTERNA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</si>
  <si>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</si>
  <si>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</si>
  <si>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</si>
  <si>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</si>
  <si>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</si>
  <si>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</si>
  <si>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</si>
  <si>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</si>
  <si>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</si>
  <si>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</si>
  <si>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REPÚBLICA DOMINICANA</t>
  </si>
  <si>
    <t>DIRECCIÓN GENERAL DE CRÉDITO PÚBLICO</t>
  </si>
  <si>
    <t>Noviembre</t>
  </si>
  <si>
    <t>Diciembre</t>
  </si>
  <si>
    <t>Letras del Tesoro</t>
  </si>
  <si>
    <t>MINISTERIO DE HACIENDA</t>
  </si>
  <si>
    <t>Bonos Colocados MH</t>
  </si>
  <si>
    <t>Tesorería Nacional (Corto Plazo)</t>
  </si>
  <si>
    <t>Lineas de Crédito</t>
  </si>
  <si>
    <t>Créditos (Desembolsos)</t>
  </si>
  <si>
    <t>Débitos (Reembolsos)</t>
  </si>
  <si>
    <t>Ministerio de Hacienda</t>
  </si>
  <si>
    <t>Ministerio de Hacienda (M/L Plazo)</t>
  </si>
  <si>
    <t>Banca Comercial Local</t>
  </si>
  <si>
    <t>Bonos Administrativos</t>
  </si>
  <si>
    <t>Enero</t>
  </si>
  <si>
    <t>EJECUCIÓN</t>
  </si>
  <si>
    <t xml:space="preserve">EJECUCIÓN </t>
  </si>
  <si>
    <t>TOTAL FUENTES INTERNAS</t>
  </si>
  <si>
    <t>Cifras Preliminares en Pesos RD$</t>
  </si>
  <si>
    <t>Cifras Preliminares en US$</t>
  </si>
  <si>
    <t>1/ Las cifras del Gobierno Central mostradas en este reporte son las contempladas en el capítulo 0998 Administración de Deuda Pública y Activos Financieros.</t>
  </si>
  <si>
    <t>PRESUPUESTO Y EJECUCIÓN DE FUENTES DE FINANCIAMIENTO INTERNAS CORRESPONDIENTE AL AÑO 2019</t>
  </si>
  <si>
    <t>Variación Cambiaria</t>
  </si>
  <si>
    <t xml:space="preserve">Banca Comercial Local </t>
  </si>
  <si>
    <t>2/ Se considera la variación cambiaria generada por diferencia de tasas de cambio al momento del desembolso y el repago.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</si>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</sst>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00000_);_(* \(#,##0.00000000\);_(* &quot;-&quot;??_);_(@_)"/>
    <numFmt numFmtId="165" formatCode="#,##0.0000"/>
    <numFmt numFmtId="168" formatCode="_(* #,##0_);_(* \(#,##0\);_(* &quot;-&quot;??_);_(@_)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</font>
    <font>
      <i/>
      <sz val="11"/>
      <color theme="8" tint="-0.499984740745262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9" applyNumberFormat="0" applyAlignment="0" applyProtection="0"/>
    <xf numFmtId="0" fontId="12" fillId="28" borderId="10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9" applyNumberFormat="0" applyAlignment="0" applyProtection="0"/>
    <xf numFmtId="0" fontId="19" fillId="0" borderId="14" applyNumberFormat="0" applyFill="0" applyAlignment="0" applyProtection="0"/>
    <xf numFmtId="0" fontId="20" fillId="31" borderId="0" applyNumberFormat="0" applyBorder="0" applyAlignment="0" applyProtection="0"/>
    <xf numFmtId="0" fontId="2" fillId="0" borderId="0"/>
    <xf numFmtId="0" fontId="2" fillId="0" borderId="0"/>
    <xf numFmtId="0" fontId="8" fillId="32" borderId="15" applyNumberFormat="0" applyFont="0" applyAlignment="0" applyProtection="0"/>
    <xf numFmtId="0" fontId="21" fillId="27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49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33" borderId="0" xfId="0" applyFont="1" applyFill="1"/>
    <xf numFmtId="0" fontId="4" fillId="33" borderId="0" xfId="0" applyFont="1" applyFill="1" applyAlignment="1">
      <alignment wrapText="1"/>
    </xf>
    <xf numFmtId="0" fontId="6" fillId="33" borderId="0" xfId="0" applyFont="1" applyFill="1"/>
    <xf numFmtId="0" fontId="5" fillId="33" borderId="0" xfId="0" applyFont="1" applyFill="1"/>
    <xf numFmtId="43" fontId="24" fillId="33" borderId="0" xfId="0" applyNumberFormat="1" applyFont="1" applyFill="1"/>
    <xf numFmtId="0" fontId="26" fillId="33" borderId="0" xfId="0" applyFont="1" applyFill="1"/>
    <xf numFmtId="0" fontId="3" fillId="33" borderId="18" xfId="0" applyFont="1" applyFill="1" applyBorder="1" applyAlignment="1">
      <alignment vertical="center" wrapText="1"/>
    </xf>
    <xf numFmtId="39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Border="1"/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indent="2"/>
    </xf>
    <xf numFmtId="0" fontId="4" fillId="33" borderId="1" xfId="0" applyFont="1" applyFill="1" applyBorder="1"/>
    <xf numFmtId="0" fontId="27" fillId="33" borderId="0" xfId="0" applyFont="1" applyFill="1"/>
    <xf numFmtId="43" fontId="4" fillId="33" borderId="0" xfId="28" applyFont="1" applyFill="1"/>
    <xf numFmtId="43" fontId="24" fillId="33" borderId="0" xfId="28" applyFont="1" applyFill="1"/>
    <xf numFmtId="0" fontId="4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/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Alignment="1"/>
    <xf numFmtId="0" fontId="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4" fontId="4" fillId="33" borderId="1" xfId="28" applyNumberFormat="1" applyFont="1" applyFill="1" applyBorder="1" applyAlignment="1">
      <alignment horizontal="right"/>
    </xf>
    <xf numFmtId="0" fontId="26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29" fillId="34" borderId="1" xfId="0" applyFont="1" applyFill="1" applyBorder="1" applyAlignment="1">
      <alignment horizontal="center" vertical="center" wrapText="1"/>
    </xf>
    <xf numFmtId="0" fontId="5" fillId="35" borderId="2" xfId="0" applyFont="1" applyFill="1" applyBorder="1"/>
    <xf numFmtId="0" fontId="5" fillId="36" borderId="3" xfId="0" applyFont="1" applyFill="1" applyBorder="1"/>
    <xf numFmtId="0" fontId="28" fillId="34" borderId="1" xfId="0" applyFont="1" applyFill="1" applyBorder="1" applyAlignment="1">
      <alignment horizontal="center" vertical="center" wrapText="1"/>
    </xf>
    <xf numFmtId="0" fontId="28" fillId="34" borderId="1" xfId="0" applyFont="1" applyFill="1" applyBorder="1" applyAlignment="1">
      <alignment horizontal="center" vertical="center" wrapText="1"/>
    </xf>
    <xf numFmtId="43" fontId="30" fillId="33" borderId="0" xfId="28" applyFont="1" applyFill="1"/>
    <xf numFmtId="0" fontId="4" fillId="0" borderId="0" xfId="0" applyFont="1" applyFill="1" applyAlignment="1">
      <alignment wrapText="1"/>
    </xf>
    <xf numFmtId="0" fontId="6" fillId="0" borderId="0" xfId="0" applyFont="1" applyFill="1"/>
    <xf numFmtId="43" fontId="24" fillId="0" borderId="0" xfId="28" applyFont="1" applyFill="1"/>
    <xf numFmtId="43" fontId="30" fillId="0" borderId="0" xfId="0" applyNumberFormat="1" applyFont="1" applyFill="1"/>
    <xf numFmtId="3" fontId="5" fillId="36" borderId="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7" fillId="33" borderId="0" xfId="3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31" applyNumberFormat="1" applyFont="1" applyAlignment="1" applyProtection="1">
      <alignment horizontal="right"/>
      <protection locked="0"/>
    </xf>
    <xf numFmtId="3" fontId="4" fillId="33" borderId="0" xfId="0" applyNumberFormat="1" applyFont="1" applyFill="1"/>
    <xf numFmtId="0" fontId="4" fillId="33" borderId="0" xfId="0" applyFont="1" applyFill="1" applyBorder="1"/>
    <xf numFmtId="0" fontId="4" fillId="33" borderId="1" xfId="0" applyFont="1" applyFill="1" applyBorder="1" applyAlignment="1">
      <alignment horizontal="left" indent="2"/>
    </xf>
    <xf numFmtId="0" fontId="28" fillId="34" borderId="1" xfId="0" applyFont="1" applyFill="1" applyBorder="1" applyAlignment="1">
      <alignment horizontal="center" vertical="center" wrapText="1"/>
    </xf>
    <xf numFmtId="164" fontId="4" fillId="33" borderId="0" xfId="28" applyNumberFormat="1" applyFont="1" applyFill="1"/>
    <xf numFmtId="165" fontId="4" fillId="33" borderId="0" xfId="0" applyNumberFormat="1" applyFont="1" applyFill="1"/>
    <xf numFmtId="43" fontId="5" fillId="35" borderId="2" xfId="28" applyFont="1" applyFill="1" applyBorder="1" applyAlignment="1">
      <alignment horizontal="right"/>
    </xf>
    <xf numFmtId="43" fontId="24" fillId="33" borderId="0" xfId="28" applyFont="1" applyFill="1" applyAlignment="1">
      <alignment horizontal="right"/>
    </xf>
    <xf numFmtId="43" fontId="6" fillId="33" borderId="0" xfId="28" applyFont="1" applyFill="1" applyAlignment="1">
      <alignment horizontal="right"/>
    </xf>
    <xf numFmtId="43" fontId="5" fillId="36" borderId="3" xfId="28" applyFont="1" applyFill="1" applyBorder="1" applyAlignment="1">
      <alignment horizontal="right"/>
    </xf>
    <xf numFmtId="43" fontId="5" fillId="33" borderId="0" xfId="28" applyFont="1" applyFill="1" applyBorder="1" applyAlignment="1">
      <alignment horizontal="right"/>
    </xf>
    <xf numFmtId="43" fontId="4" fillId="33" borderId="0" xfId="28" applyFont="1" applyFill="1" applyBorder="1" applyAlignment="1">
      <alignment horizontal="right"/>
    </xf>
    <xf numFmtId="43" fontId="7" fillId="33" borderId="0" xfId="28" applyFont="1" applyFill="1" applyBorder="1" applyAlignment="1">
      <alignment horizontal="right"/>
    </xf>
    <xf numFmtId="43" fontId="4" fillId="0" borderId="0" xfId="28" applyFont="1" applyFill="1" applyBorder="1" applyAlignment="1">
      <alignment horizontal="right"/>
    </xf>
    <xf numFmtId="43" fontId="0" fillId="0" borderId="0" xfId="28" applyFont="1" applyAlignment="1" applyProtection="1">
      <alignment horizontal="right"/>
      <protection locked="0"/>
    </xf>
    <xf numFmtId="43" fontId="4" fillId="33" borderId="0" xfId="28" applyFont="1" applyFill="1" applyAlignment="1">
      <alignment horizontal="right"/>
    </xf>
    <xf numFmtId="43" fontId="4" fillId="33" borderId="1" xfId="28" applyFont="1" applyFill="1" applyBorder="1" applyAlignment="1">
      <alignment horizontal="right"/>
    </xf>
    <xf numFmtId="0" fontId="28" fillId="34" borderId="4" xfId="0" applyFont="1" applyFill="1" applyBorder="1" applyAlignment="1">
      <alignment horizontal="center" vertical="center" wrapText="1"/>
    </xf>
    <xf numFmtId="0" fontId="28" fillId="34" borderId="5" xfId="0" applyFont="1" applyFill="1" applyBorder="1" applyAlignment="1">
      <alignment horizontal="center" vertical="center" wrapText="1"/>
    </xf>
    <xf numFmtId="0" fontId="28" fillId="34" borderId="6" xfId="0" applyFont="1" applyFill="1" applyBorder="1" applyAlignment="1">
      <alignment horizontal="center" vertical="center" wrapText="1"/>
    </xf>
    <xf numFmtId="0" fontId="28" fillId="34" borderId="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8" fillId="34" borderId="8" xfId="0" applyFont="1" applyFill="1" applyBorder="1" applyAlignment="1">
      <alignment horizontal="center" wrapText="1"/>
    </xf>
    <xf numFmtId="168" fontId="5" fillId="35" borderId="2" xfId="28" applyNumberFormat="1" applyFont="1" applyFill="1" applyBorder="1" applyAlignment="1">
      <alignment horizontal="right"/>
    </xf>
    <xf numFmtId="168" fontId="24" fillId="33" borderId="0" xfId="28" applyNumberFormat="1" applyFont="1" applyFill="1" applyAlignment="1">
      <alignment horizontal="right"/>
    </xf>
    <xf numFmtId="168" fontId="5" fillId="36" borderId="3" xfId="28" applyNumberFormat="1" applyFont="1" applyFill="1" applyBorder="1" applyAlignment="1">
      <alignment horizontal="right"/>
    </xf>
    <xf numFmtId="168" fontId="5" fillId="33" borderId="0" xfId="28" applyNumberFormat="1" applyFont="1" applyFill="1" applyBorder="1" applyAlignment="1">
      <alignment horizontal="right"/>
    </xf>
    <xf numFmtId="168" fontId="4" fillId="0" borderId="0" xfId="28" applyNumberFormat="1" applyFont="1" applyFill="1" applyBorder="1" applyAlignment="1">
      <alignment horizontal="right"/>
    </xf>
    <xf numFmtId="168" fontId="4" fillId="0" borderId="0" xfId="28" applyNumberFormat="1" applyFont="1" applyFill="1" applyAlignment="1">
      <alignment horizontal="right"/>
    </xf>
    <xf numFmtId="168" fontId="0" fillId="0" borderId="0" xfId="28" applyNumberFormat="1" applyFont="1" applyFill="1" applyProtection="1"/>
    <xf numFmtId="168" fontId="5" fillId="0" borderId="0" xfId="28" applyNumberFormat="1" applyFont="1" applyFill="1" applyBorder="1" applyAlignment="1">
      <alignment horizontal="right"/>
    </xf>
    <xf numFmtId="168" fontId="7" fillId="0" borderId="0" xfId="28" applyNumberFormat="1" applyFont="1" applyFill="1" applyBorder="1" applyAlignment="1">
      <alignment horizontal="right"/>
    </xf>
    <xf numFmtId="168" fontId="4" fillId="33" borderId="0" xfId="28" applyNumberFormat="1" applyFont="1" applyFill="1" applyBorder="1" applyAlignment="1">
      <alignment horizontal="right"/>
    </xf>
    <xf numFmtId="168" fontId="7" fillId="33" borderId="0" xfId="28" applyNumberFormat="1" applyFont="1" applyFill="1" applyBorder="1" applyAlignment="1">
      <alignment horizontal="right"/>
    </xf>
    <xf numFmtId="168" fontId="4" fillId="33" borderId="1" xfId="28" applyNumberFormat="1" applyFont="1" applyFill="1" applyBorder="1" applyAlignment="1">
      <alignment horizontal="right"/>
    </xf>
    <xf numFmtId="168" fontId="7" fillId="33" borderId="1" xfId="28" applyNumberFormat="1" applyFont="1" applyFill="1" applyBorder="1" applyAlignment="1">
      <alignment horizontal="right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0"/>
  <tableStyles count="0" defaultTableStyle="TableStyleMedium9" defaultPivotStyle="PivotStyleLight16"/>
  <colors>
    <mruColors>
      <color rgb="FFDCE6F1"/>
      <color rgb="FFC5D9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285751</xdr:colOff>
      <xdr:row>0</xdr:row>
      <xdr:rowOff>78582</xdr:rowOff>
    </xdr:from>
    <xdr:to>
      <xdr:col>6</xdr:col>
      <xdr:colOff>1089820</xdr:colOff>
      <xdr:row>3</xdr:row>
      <xdr:rowOff>135732</xdr:rowOff>
    </xdr:to>
    <xdr:pic>
      <xdr:nvPicPr>
        <xdr:cNvPr id="269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1451" y="78582"/>
          <a:ext cx="80406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214311</xdr:colOff>
      <xdr:row>0</xdr:row>
      <xdr:rowOff>178593</xdr:rowOff>
    </xdr:from>
    <xdr:to>
      <xdr:col>6</xdr:col>
      <xdr:colOff>983455</xdr:colOff>
      <xdr:row>3</xdr:row>
      <xdr:rowOff>178593</xdr:rowOff>
    </xdr:to>
    <xdr:pic>
      <xdr:nvPicPr>
        <xdr:cNvPr id="36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780" y="178593"/>
          <a:ext cx="76914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3"/>
  <sheetViews>
    <sheetView workbookViewId="0"/>
  </sheetViews>
  <sheetFormatPr defaultColWidth="11.42578125" defaultRowHeight="12.75" x14ac:dyDescent="0.2"/>
  <cols>
    <col min="1" max="1" width="9.140625" customWidth="1"/>
    <col min="2" max="2" width="3" bestFit="1" customWidth="1"/>
    <col min="3" max="3" width="8" bestFit="1" customWidth="1"/>
    <col min="4" max="4" width="5.5703125" bestFit="1" customWidth="1"/>
    <col min="5" max="5" width="9.5703125" bestFit="1" customWidth="1"/>
    <col min="6" max="6" width="8.7109375" bestFit="1" customWidth="1"/>
    <col min="7" max="7" width="9" bestFit="1" customWidth="1"/>
  </cols>
  <sheetData>
    <row r="1" spans="1:7" x14ac:dyDescent="0.2">
      <c r="A1" t="s">
        <v>20</v>
      </c>
      <c r="C1" t="str">
        <f>A1</f>
        <v>Mensual</v>
      </c>
      <c r="E1" t="str">
        <f>A2</f>
        <v>Trimestral</v>
      </c>
      <c r="F1" t="s">
        <v>23</v>
      </c>
      <c r="G1" t="s">
        <v>22</v>
      </c>
    </row>
    <row r="2" spans="1:7" x14ac:dyDescent="0.2">
      <c r="A2" t="s">
        <v>21</v>
      </c>
      <c r="B2">
        <v>1</v>
      </c>
      <c r="C2" t="s">
        <v>8</v>
      </c>
      <c r="D2" s="1" t="s">
        <v>0</v>
      </c>
      <c r="E2" t="s">
        <v>4</v>
      </c>
    </row>
    <row r="3" spans="1:7" x14ac:dyDescent="0.2">
      <c r="A3" s="1"/>
      <c r="B3">
        <v>2</v>
      </c>
      <c r="C3" t="s">
        <v>9</v>
      </c>
      <c r="D3" s="1" t="s">
        <v>1</v>
      </c>
      <c r="E3" t="s">
        <v>5</v>
      </c>
    </row>
    <row r="4" spans="1:7" x14ac:dyDescent="0.2">
      <c r="A4" s="1"/>
      <c r="B4">
        <v>3</v>
      </c>
      <c r="C4" t="s">
        <v>10</v>
      </c>
      <c r="D4" s="1" t="s">
        <v>2</v>
      </c>
      <c r="E4" t="s">
        <v>7</v>
      </c>
    </row>
    <row r="5" spans="1:7" x14ac:dyDescent="0.2">
      <c r="A5" s="1"/>
      <c r="B5">
        <v>4</v>
      </c>
      <c r="C5" t="s">
        <v>11</v>
      </c>
      <c r="D5" s="1" t="s">
        <v>3</v>
      </c>
      <c r="E5" t="s">
        <v>6</v>
      </c>
    </row>
    <row r="6" spans="1:7" x14ac:dyDescent="0.2">
      <c r="B6">
        <v>5</v>
      </c>
      <c r="C6" t="s">
        <v>12</v>
      </c>
    </row>
    <row r="7" spans="1:7" x14ac:dyDescent="0.2">
      <c r="B7">
        <v>6</v>
      </c>
      <c r="C7" t="s">
        <v>13</v>
      </c>
    </row>
    <row r="8" spans="1:7" x14ac:dyDescent="0.2">
      <c r="B8">
        <v>7</v>
      </c>
      <c r="C8" t="s">
        <v>14</v>
      </c>
    </row>
    <row r="9" spans="1:7" x14ac:dyDescent="0.2">
      <c r="B9">
        <v>8</v>
      </c>
      <c r="C9" t="s">
        <v>15</v>
      </c>
    </row>
    <row r="10" spans="1:7" x14ac:dyDescent="0.2">
      <c r="B10">
        <v>9</v>
      </c>
      <c r="C10" t="s">
        <v>16</v>
      </c>
    </row>
    <row r="11" spans="1:7" x14ac:dyDescent="0.2">
      <c r="B11">
        <v>10</v>
      </c>
      <c r="C11" t="s">
        <v>17</v>
      </c>
    </row>
    <row r="12" spans="1:7" x14ac:dyDescent="0.2">
      <c r="B12">
        <v>11</v>
      </c>
      <c r="C12" t="s">
        <v>18</v>
      </c>
    </row>
    <row r="13" spans="1:7" x14ac:dyDescent="0.2">
      <c r="B13">
        <v>12</v>
      </c>
      <c r="C13" t="s">
        <v>19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E79"/>
  <sheetViews>
    <sheetView showGridLines="0" zoomScale="75" zoomScaleNormal="75" workbookViewId="0">
      <selection activeCell="L30" sqref="L30"/>
    </sheetView>
  </sheetViews>
  <sheetFormatPr defaultColWidth="9.140625" defaultRowHeight="15" x14ac:dyDescent="0.25"/>
  <cols>
    <col min="1" max="1" width="1.85546875" style="5" customWidth="1"/>
    <col min="2" max="2" width="44.42578125" style="4" customWidth="1"/>
    <col min="3" max="12" width="21.28515625" style="5" customWidth="1"/>
    <col min="13" max="14" width="21.28515625" style="5" hidden="1" customWidth="1"/>
    <col min="15" max="15" width="21.28515625" style="5" customWidth="1"/>
    <col min="16" max="16" width="21.28515625" style="4" customWidth="1"/>
    <col min="17" max="17" width="15.7109375" style="4" bestFit="1" customWidth="1"/>
    <col min="18" max="18" width="14.42578125" style="4" bestFit="1" customWidth="1"/>
    <col min="19" max="16384" width="9.140625" style="4"/>
  </cols>
  <sheetData>
    <row r="1" spans="1:135" s="5" customFormat="1" x14ac:dyDescent="0.25"/>
    <row r="2" spans="1:135" s="5" customFormat="1" x14ac:dyDescent="0.25"/>
    <row r="3" spans="1:135" s="5" customFormat="1" x14ac:dyDescent="0.25"/>
    <row r="4" spans="1:135" s="5" customFormat="1" x14ac:dyDescent="0.25"/>
    <row r="5" spans="1:135" s="20" customFormat="1" x14ac:dyDescent="0.25"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35" s="20" customFormat="1" x14ac:dyDescent="0.25">
      <c r="B6" s="66" t="s">
        <v>42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35" s="20" customFormat="1" x14ac:dyDescent="0.25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35" s="20" customFormat="1" ht="9.75" customHeight="1" x14ac:dyDescent="0.25">
      <c r="B8" s="22"/>
      <c r="C8" s="23"/>
    </row>
    <row r="9" spans="1:135" s="20" customFormat="1" x14ac:dyDescent="0.25">
      <c r="B9" s="66" t="s">
        <v>59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35" s="20" customForma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35" s="20" customFormat="1" ht="15.75" thickBot="1" x14ac:dyDescent="0.3">
      <c r="B11" s="67" t="s">
        <v>56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35" s="2" customFormat="1" ht="15" customHeight="1" thickBot="1" x14ac:dyDescent="0.3">
      <c r="A12" s="6"/>
      <c r="B12" s="62" t="s">
        <v>26</v>
      </c>
      <c r="C12" s="68" t="s">
        <v>54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4" t="s">
        <v>63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</row>
    <row r="13" spans="1:135" s="2" customFormat="1" ht="15" customHeight="1" thickBot="1" x14ac:dyDescent="0.3">
      <c r="A13" s="6"/>
      <c r="B13" s="63"/>
      <c r="C13" s="32" t="s">
        <v>27</v>
      </c>
      <c r="D13" s="32" t="s">
        <v>28</v>
      </c>
      <c r="E13" s="32" t="s">
        <v>29</v>
      </c>
      <c r="F13" s="32" t="s">
        <v>30</v>
      </c>
      <c r="G13" s="33" t="s">
        <v>31</v>
      </c>
      <c r="H13" s="33" t="s">
        <v>32</v>
      </c>
      <c r="I13" s="33" t="s">
        <v>33</v>
      </c>
      <c r="J13" s="33" t="s">
        <v>34</v>
      </c>
      <c r="K13" s="33" t="s">
        <v>35</v>
      </c>
      <c r="L13" s="33" t="s">
        <v>36</v>
      </c>
      <c r="M13" s="33" t="s">
        <v>39</v>
      </c>
      <c r="N13" s="33" t="s">
        <v>40</v>
      </c>
      <c r="O13" s="6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</row>
    <row r="14" spans="1:135" s="7" customFormat="1" ht="17.25" customHeight="1" x14ac:dyDescent="0.25">
      <c r="C14" s="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35" s="10" customFormat="1" ht="17.25" customHeight="1" thickBot="1" x14ac:dyDescent="0.3">
      <c r="B15" s="30" t="s">
        <v>55</v>
      </c>
      <c r="C15" s="51">
        <f t="shared" ref="C15:N15" si="0">+C17+C31</f>
        <v>32316762500</v>
      </c>
      <c r="D15" s="51">
        <f t="shared" si="0"/>
        <v>24392965100</v>
      </c>
      <c r="E15" s="51">
        <f t="shared" si="0"/>
        <v>3027730200</v>
      </c>
      <c r="F15" s="51">
        <f>+F17+F31</f>
        <v>9121529200</v>
      </c>
      <c r="G15" s="51">
        <f>+G17+G31</f>
        <v>15805328400</v>
      </c>
      <c r="H15" s="51">
        <f t="shared" si="0"/>
        <v>-19764315400</v>
      </c>
      <c r="I15" s="51">
        <f t="shared" si="0"/>
        <v>1000000000</v>
      </c>
      <c r="J15" s="51">
        <f t="shared" si="0"/>
        <v>0</v>
      </c>
      <c r="K15" s="51">
        <f t="shared" si="0"/>
        <v>4160200000</v>
      </c>
      <c r="L15" s="51">
        <f t="shared" si="0"/>
        <v>0</v>
      </c>
      <c r="M15" s="51">
        <f t="shared" si="0"/>
        <v>0</v>
      </c>
      <c r="N15" s="51">
        <f t="shared" si="0"/>
        <v>0</v>
      </c>
      <c r="O15" s="51">
        <f>+O17+O31</f>
        <v>70060200000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35" s="7" customFormat="1" ht="11.25" customHeight="1" thickTop="1" x14ac:dyDescent="0.25"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8" s="10" customFormat="1" ht="17.25" customHeight="1" x14ac:dyDescent="0.25">
      <c r="B17" s="31" t="s">
        <v>24</v>
      </c>
      <c r="C17" s="54">
        <f>+C18+C22</f>
        <v>32316762500</v>
      </c>
      <c r="D17" s="54">
        <f t="shared" ref="D17:N17" si="1">+D18+D22</f>
        <v>24392965100</v>
      </c>
      <c r="E17" s="54">
        <f t="shared" si="1"/>
        <v>3027730200</v>
      </c>
      <c r="F17" s="54">
        <f t="shared" si="1"/>
        <v>9121529200</v>
      </c>
      <c r="G17" s="54">
        <f t="shared" si="1"/>
        <v>15805328400</v>
      </c>
      <c r="H17" s="54">
        <f>+H18+H22</f>
        <v>-19764315400</v>
      </c>
      <c r="I17" s="54">
        <f t="shared" si="1"/>
        <v>1000000000</v>
      </c>
      <c r="J17" s="54">
        <f t="shared" si="1"/>
        <v>0</v>
      </c>
      <c r="K17" s="54">
        <f t="shared" si="1"/>
        <v>4160200000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>+O18+O22</f>
        <v>70060200000</v>
      </c>
    </row>
    <row r="18" spans="2:18" s="7" customFormat="1" x14ac:dyDescent="0.25">
      <c r="B18" s="13" t="s">
        <v>49</v>
      </c>
      <c r="C18" s="55">
        <f t="shared" ref="C18:E18" si="2">+SUM(C19:C20)</f>
        <v>23507700000</v>
      </c>
      <c r="D18" s="55">
        <f t="shared" si="2"/>
        <v>18774300000</v>
      </c>
      <c r="E18" s="55">
        <f t="shared" si="2"/>
        <v>0</v>
      </c>
      <c r="F18" s="55">
        <f t="shared" ref="F18:K18" si="3">+SUM(F19:F20)</f>
        <v>9118000000</v>
      </c>
      <c r="G18" s="55">
        <f t="shared" si="3"/>
        <v>12000000000</v>
      </c>
      <c r="H18" s="55">
        <f t="shared" si="3"/>
        <v>1500000000</v>
      </c>
      <c r="I18" s="55">
        <f t="shared" si="3"/>
        <v>1000000000</v>
      </c>
      <c r="J18" s="55">
        <f t="shared" si="3"/>
        <v>0</v>
      </c>
      <c r="K18" s="55">
        <f t="shared" si="3"/>
        <v>4160200000</v>
      </c>
      <c r="L18" s="55">
        <v>0</v>
      </c>
      <c r="M18" s="55"/>
      <c r="N18" s="55"/>
      <c r="O18" s="55">
        <f>+SUM(O19:O20)</f>
        <v>70060200000</v>
      </c>
    </row>
    <row r="19" spans="2:18" s="7" customFormat="1" ht="17.25" customHeight="1" x14ac:dyDescent="0.25">
      <c r="B19" s="15" t="s">
        <v>43</v>
      </c>
      <c r="C19" s="56">
        <v>23507700000</v>
      </c>
      <c r="D19" s="56">
        <v>18774300000</v>
      </c>
      <c r="E19" s="56">
        <v>0</v>
      </c>
      <c r="F19" s="56">
        <v>9118000000</v>
      </c>
      <c r="G19" s="56">
        <v>12000000000</v>
      </c>
      <c r="H19" s="56">
        <v>1500000000</v>
      </c>
      <c r="I19" s="56">
        <v>1000000000</v>
      </c>
      <c r="J19" s="56">
        <v>0</v>
      </c>
      <c r="K19" s="56">
        <v>4160200000</v>
      </c>
      <c r="L19" s="56">
        <v>0</v>
      </c>
      <c r="M19" s="56"/>
      <c r="N19" s="56">
        <v>0</v>
      </c>
      <c r="O19" s="56">
        <f>+SUM(C19:N19)</f>
        <v>70060200000</v>
      </c>
      <c r="Q19" s="50"/>
    </row>
    <row r="20" spans="2:18" s="7" customFormat="1" x14ac:dyDescent="0.25">
      <c r="B20" s="15" t="s">
        <v>50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/>
      <c r="N20" s="56"/>
      <c r="O20" s="56">
        <f>+SUM(C20:N20)</f>
        <v>0</v>
      </c>
    </row>
    <row r="21" spans="2:18" s="7" customFormat="1" ht="14.25" customHeight="1" x14ac:dyDescent="0.25">
      <c r="B21" s="1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8" s="7" customFormat="1" ht="17.25" customHeight="1" x14ac:dyDescent="0.25">
      <c r="B22" s="13" t="s">
        <v>44</v>
      </c>
      <c r="C22" s="55">
        <f t="shared" ref="C22:H22" si="4">+C23+C27</f>
        <v>8809062500</v>
      </c>
      <c r="D22" s="55">
        <f t="shared" si="4"/>
        <v>5618665100</v>
      </c>
      <c r="E22" s="55">
        <f t="shared" si="4"/>
        <v>3027730200</v>
      </c>
      <c r="F22" s="55">
        <f t="shared" si="4"/>
        <v>3529200</v>
      </c>
      <c r="G22" s="55">
        <f t="shared" si="4"/>
        <v>3805328400</v>
      </c>
      <c r="H22" s="55">
        <f t="shared" si="4"/>
        <v>-21264315400</v>
      </c>
      <c r="I22" s="55">
        <f t="shared" ref="I22:K22" si="5">+I23+I27</f>
        <v>0</v>
      </c>
      <c r="J22" s="55">
        <f t="shared" si="5"/>
        <v>0</v>
      </c>
      <c r="K22" s="55">
        <f t="shared" si="5"/>
        <v>0</v>
      </c>
      <c r="L22" s="55">
        <v>0</v>
      </c>
      <c r="M22" s="55"/>
      <c r="N22" s="55"/>
      <c r="O22" s="55">
        <f>+O23+O27</f>
        <v>0</v>
      </c>
    </row>
    <row r="23" spans="2:18" s="8" customFormat="1" x14ac:dyDescent="0.25">
      <c r="B23" s="25" t="s">
        <v>45</v>
      </c>
      <c r="C23" s="57">
        <f>+C24+C25+C26</f>
        <v>8809062500</v>
      </c>
      <c r="D23" s="57">
        <f t="shared" ref="D23:H23" si="6">+D24+D25+D26</f>
        <v>5618665100</v>
      </c>
      <c r="E23" s="57">
        <f t="shared" si="6"/>
        <v>3027730200</v>
      </c>
      <c r="F23" s="57">
        <f t="shared" si="6"/>
        <v>3529200</v>
      </c>
      <c r="G23" s="57">
        <f t="shared" si="6"/>
        <v>3805328400</v>
      </c>
      <c r="H23" s="57">
        <f t="shared" si="6"/>
        <v>-21264315400</v>
      </c>
      <c r="I23" s="57">
        <f t="shared" ref="I23:K23" si="7">+I24+I25+I26</f>
        <v>0</v>
      </c>
      <c r="J23" s="57">
        <f t="shared" si="7"/>
        <v>0</v>
      </c>
      <c r="K23" s="57">
        <f t="shared" si="7"/>
        <v>0</v>
      </c>
      <c r="L23" s="57">
        <v>0</v>
      </c>
      <c r="M23" s="57"/>
      <c r="N23" s="57"/>
      <c r="O23" s="57">
        <f t="shared" ref="O23" si="8">+O24+O25+O26</f>
        <v>0</v>
      </c>
    </row>
    <row r="24" spans="2:18" s="8" customFormat="1" x14ac:dyDescent="0.25">
      <c r="B24" s="15" t="s">
        <v>46</v>
      </c>
      <c r="C24" s="56">
        <v>8802972500</v>
      </c>
      <c r="D24" s="56">
        <v>5594761200</v>
      </c>
      <c r="E24" s="56">
        <v>11853766500</v>
      </c>
      <c r="F24" s="56">
        <v>0</v>
      </c>
      <c r="G24" s="18">
        <v>3800000000</v>
      </c>
      <c r="H24" s="58">
        <v>1000000000</v>
      </c>
      <c r="I24" s="56">
        <v>0</v>
      </c>
      <c r="J24" s="56">
        <v>0</v>
      </c>
      <c r="K24" s="59">
        <v>0</v>
      </c>
      <c r="L24" s="56">
        <v>0</v>
      </c>
      <c r="M24" s="60"/>
      <c r="N24" s="60"/>
      <c r="O24" s="56">
        <f>SUM(C24:N24)</f>
        <v>31051500200</v>
      </c>
      <c r="R24" s="41"/>
    </row>
    <row r="25" spans="2:18" s="7" customFormat="1" ht="17.25" customHeight="1" x14ac:dyDescent="0.25">
      <c r="B25" s="15" t="s">
        <v>47</v>
      </c>
      <c r="C25" s="56">
        <v>0</v>
      </c>
      <c r="D25" s="56">
        <v>0</v>
      </c>
      <c r="E25" s="56">
        <v>-8828032500</v>
      </c>
      <c r="F25" s="56">
        <v>0</v>
      </c>
      <c r="G25" s="56">
        <v>0</v>
      </c>
      <c r="H25" s="56">
        <v>-22274453200</v>
      </c>
      <c r="I25" s="56">
        <v>0</v>
      </c>
      <c r="J25" s="56">
        <v>0</v>
      </c>
      <c r="K25" s="56">
        <v>0</v>
      </c>
      <c r="L25" s="56">
        <v>0</v>
      </c>
      <c r="M25" s="56"/>
      <c r="N25" s="56"/>
      <c r="O25" s="56">
        <f>SUM(C25:N25)</f>
        <v>-31102485700</v>
      </c>
    </row>
    <row r="26" spans="2:18" s="7" customFormat="1" ht="17.25" customHeight="1" x14ac:dyDescent="0.25">
      <c r="B26" s="15" t="s">
        <v>60</v>
      </c>
      <c r="C26" s="56">
        <v>6090000</v>
      </c>
      <c r="D26" s="56">
        <v>23903899.999999762</v>
      </c>
      <c r="E26" s="56">
        <v>1996200.0000002384</v>
      </c>
      <c r="F26" s="56">
        <v>3529200</v>
      </c>
      <c r="G26" s="56">
        <v>5328400</v>
      </c>
      <c r="H26" s="56">
        <v>10137800</v>
      </c>
      <c r="I26" s="56">
        <v>0</v>
      </c>
      <c r="J26" s="56">
        <v>0</v>
      </c>
      <c r="K26" s="56">
        <v>0</v>
      </c>
      <c r="L26" s="56">
        <v>0</v>
      </c>
      <c r="M26" s="56"/>
      <c r="N26" s="56"/>
      <c r="O26" s="56">
        <f>SUM(C26:N26)</f>
        <v>50985500</v>
      </c>
    </row>
    <row r="27" spans="2:18" s="17" customFormat="1" ht="17.25" hidden="1" customHeight="1" x14ac:dyDescent="0.25">
      <c r="B27" s="25" t="s">
        <v>41</v>
      </c>
      <c r="C27" s="57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>
        <f>+O28+O29</f>
        <v>0</v>
      </c>
    </row>
    <row r="28" spans="2:18" s="7" customFormat="1" ht="17.25" hidden="1" customHeight="1" x14ac:dyDescent="0.25">
      <c r="B28" s="15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60"/>
      <c r="N28" s="60"/>
      <c r="O28" s="56">
        <f>+SUM(C28:N28)</f>
        <v>0</v>
      </c>
    </row>
    <row r="29" spans="2:18" s="8" customFormat="1" hidden="1" x14ac:dyDescent="0.25">
      <c r="B29" s="15" t="s">
        <v>47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>
        <f>+SUM(C29:N29)</f>
        <v>0</v>
      </c>
    </row>
    <row r="30" spans="2:18" s="5" customFormat="1" ht="9.75" customHeight="1" x14ac:dyDescent="0.25">
      <c r="B30" s="1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8" s="5" customFormat="1" hidden="1" x14ac:dyDescent="0.25">
      <c r="B31" s="31" t="s">
        <v>25</v>
      </c>
      <c r="C31" s="39">
        <f>+C32</f>
        <v>0</v>
      </c>
      <c r="D31" s="39">
        <f t="shared" ref="D31:N31" si="9">+D32</f>
        <v>0</v>
      </c>
      <c r="E31" s="39">
        <f>+E32</f>
        <v>0</v>
      </c>
      <c r="F31" s="39">
        <f t="shared" si="9"/>
        <v>0</v>
      </c>
      <c r="G31" s="39">
        <f t="shared" si="9"/>
        <v>0</v>
      </c>
      <c r="H31" s="39">
        <f t="shared" si="9"/>
        <v>0</v>
      </c>
      <c r="I31" s="39">
        <f t="shared" si="9"/>
        <v>0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9">
        <f t="shared" si="9"/>
        <v>0</v>
      </c>
      <c r="O31" s="39">
        <f t="shared" ref="O31:O32" si="10">+O32</f>
        <v>0</v>
      </c>
    </row>
    <row r="32" spans="2:18" s="5" customFormat="1" hidden="1" x14ac:dyDescent="0.25">
      <c r="B32" s="13" t="s">
        <v>48</v>
      </c>
      <c r="C32" s="40">
        <f>+C33</f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/>
      <c r="K32" s="40"/>
      <c r="L32" s="40"/>
      <c r="M32" s="40"/>
      <c r="N32" s="40"/>
      <c r="O32" s="40">
        <f t="shared" si="10"/>
        <v>0</v>
      </c>
    </row>
    <row r="33" spans="2:15" s="5" customFormat="1" hidden="1" x14ac:dyDescent="0.25">
      <c r="B33" s="15" t="s">
        <v>51</v>
      </c>
      <c r="C33" s="41">
        <v>0</v>
      </c>
      <c r="D33" s="41">
        <v>0</v>
      </c>
      <c r="E33" s="41">
        <v>0</v>
      </c>
      <c r="F33" s="41">
        <v>0</v>
      </c>
      <c r="G33" s="44">
        <v>0</v>
      </c>
      <c r="H33" s="43">
        <v>0</v>
      </c>
      <c r="I33" s="41"/>
      <c r="J33" s="41"/>
      <c r="K33" s="41"/>
      <c r="L33" s="41"/>
      <c r="M33" s="41"/>
      <c r="N33" s="41"/>
      <c r="O33" s="41">
        <f>+SUM(C33:N33)</f>
        <v>0</v>
      </c>
    </row>
    <row r="34" spans="2:15" s="5" customFormat="1" ht="15.75" thickBot="1" x14ac:dyDescent="0.3">
      <c r="B34" s="1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s="5" customFormat="1" x14ac:dyDescent="0.25">
      <c r="B35" s="28" t="s">
        <v>58</v>
      </c>
      <c r="G35" s="45"/>
    </row>
    <row r="36" spans="2:15" s="5" customFormat="1" x14ac:dyDescent="0.25">
      <c r="B36" s="28" t="s">
        <v>62</v>
      </c>
      <c r="D36" s="3"/>
      <c r="I36" s="18"/>
      <c r="J36" s="18"/>
    </row>
    <row r="37" spans="2:15" s="5" customFormat="1" x14ac:dyDescent="0.25"/>
    <row r="38" spans="2:15" s="5" customFormat="1" x14ac:dyDescent="0.25"/>
    <row r="39" spans="2:15" s="5" customFormat="1" x14ac:dyDescent="0.25"/>
    <row r="40" spans="2:15" s="5" customFormat="1" x14ac:dyDescent="0.25"/>
    <row r="41" spans="2:15" s="5" customFormat="1" x14ac:dyDescent="0.25"/>
    <row r="42" spans="2:15" s="5" customFormat="1" x14ac:dyDescent="0.25"/>
    <row r="43" spans="2:15" s="5" customFormat="1" x14ac:dyDescent="0.25"/>
    <row r="44" spans="2:15" s="5" customFormat="1" x14ac:dyDescent="0.25"/>
    <row r="45" spans="2:15" s="5" customFormat="1" x14ac:dyDescent="0.25"/>
    <row r="46" spans="2:15" s="5" customFormat="1" x14ac:dyDescent="0.25"/>
    <row r="47" spans="2:15" s="5" customFormat="1" x14ac:dyDescent="0.25"/>
    <row r="48" spans="2:1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pans="2:2" s="5" customFormat="1" x14ac:dyDescent="0.25"/>
    <row r="66" spans="2:2" s="5" customFormat="1" x14ac:dyDescent="0.25"/>
    <row r="67" spans="2:2" s="5" customFormat="1" x14ac:dyDescent="0.25"/>
    <row r="68" spans="2:2" s="5" customFormat="1" x14ac:dyDescent="0.25"/>
    <row r="69" spans="2:2" s="5" customFormat="1" x14ac:dyDescent="0.25"/>
    <row r="70" spans="2:2" s="5" customFormat="1" x14ac:dyDescent="0.25"/>
    <row r="71" spans="2:2" s="5" customFormat="1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</sheetData>
  <mergeCells count="8">
    <mergeCell ref="B12:B13"/>
    <mergeCell ref="O12:O13"/>
    <mergeCell ref="B5:O5"/>
    <mergeCell ref="B6:O6"/>
    <mergeCell ref="B7:O7"/>
    <mergeCell ref="B9:O9"/>
    <mergeCell ref="B11:O11"/>
    <mergeCell ref="C12:N12"/>
  </mergeCells>
  <pageMargins left="0.85" right="0.70866141732283472" top="0.31496062992125984" bottom="0.31496062992125984" header="0.31496062992125984" footer="0.31496062992125984"/>
  <pageSetup scale="95" orientation="landscape" r:id="rId1"/>
  <ignoredErrors>
    <ignoredError sqref="O30:O32 O21:O22 O34 O35" formulaRange="1"/>
    <ignoredError sqref="O27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E82"/>
  <sheetViews>
    <sheetView showGridLines="0" tabSelected="1" zoomScale="80" zoomScaleNormal="80" workbookViewId="0">
      <selection activeCell="A34" sqref="A30:XFD34"/>
    </sheetView>
  </sheetViews>
  <sheetFormatPr defaultColWidth="9.140625" defaultRowHeight="15" x14ac:dyDescent="0.25"/>
  <cols>
    <col min="1" max="1" width="2" style="5" customWidth="1"/>
    <col min="2" max="2" width="44.28515625" style="4" customWidth="1"/>
    <col min="3" max="12" width="21" style="5" customWidth="1"/>
    <col min="13" max="14" width="21" style="5" hidden="1" customWidth="1"/>
    <col min="15" max="15" width="21" style="5" customWidth="1"/>
    <col min="16" max="16" width="16.28515625" style="5" bestFit="1" customWidth="1"/>
    <col min="17" max="17" width="9.140625" style="4"/>
    <col min="18" max="18" width="13" style="4" bestFit="1" customWidth="1"/>
    <col min="19" max="16384" width="9.140625" style="4"/>
  </cols>
  <sheetData>
    <row r="1" spans="1:135" s="5" customFormat="1" x14ac:dyDescent="0.25"/>
    <row r="2" spans="1:135" s="5" customFormat="1" x14ac:dyDescent="0.25"/>
    <row r="3" spans="1:135" s="5" customFormat="1" x14ac:dyDescent="0.25"/>
    <row r="4" spans="1:135" s="5" customFormat="1" x14ac:dyDescent="0.25"/>
    <row r="5" spans="1:135" s="20" customFormat="1" x14ac:dyDescent="0.25">
      <c r="B5" s="66" t="s">
        <v>37</v>
      </c>
      <c r="C5" s="66"/>
      <c r="D5" s="66"/>
      <c r="E5" s="66" t="s">
        <v>37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21"/>
    </row>
    <row r="6" spans="1:135" s="20" customFormat="1" x14ac:dyDescent="0.25">
      <c r="B6" s="66" t="s">
        <v>42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1"/>
    </row>
    <row r="7" spans="1:135" s="20" customFormat="1" x14ac:dyDescent="0.25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1"/>
    </row>
    <row r="8" spans="1:135" s="20" customFormat="1" ht="9.75" customHeight="1" x14ac:dyDescent="0.25">
      <c r="B8" s="22"/>
      <c r="C8" s="23"/>
    </row>
    <row r="9" spans="1:135" s="20" customFormat="1" x14ac:dyDescent="0.25">
      <c r="B9" s="66" t="s">
        <v>59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1"/>
    </row>
    <row r="10" spans="1:135" s="20" customForma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35" s="20" customFormat="1" ht="15.75" thickBot="1" x14ac:dyDescent="0.3">
      <c r="B11" s="67" t="s">
        <v>57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21"/>
    </row>
    <row r="12" spans="1:135" s="2" customFormat="1" ht="15" customHeight="1" thickBot="1" x14ac:dyDescent="0.3">
      <c r="A12" s="6"/>
      <c r="B12" s="62" t="s">
        <v>26</v>
      </c>
      <c r="C12" s="68" t="s">
        <v>53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4" t="s">
        <v>63</v>
      </c>
      <c r="P12" s="11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</row>
    <row r="13" spans="1:135" s="2" customFormat="1" ht="15" customHeight="1" thickBot="1" x14ac:dyDescent="0.3">
      <c r="A13" s="6"/>
      <c r="B13" s="63"/>
      <c r="C13" s="32" t="s">
        <v>52</v>
      </c>
      <c r="D13" s="32" t="s">
        <v>28</v>
      </c>
      <c r="E13" s="32" t="s">
        <v>29</v>
      </c>
      <c r="F13" s="32" t="s">
        <v>30</v>
      </c>
      <c r="G13" s="33" t="s">
        <v>31</v>
      </c>
      <c r="H13" s="33" t="s">
        <v>32</v>
      </c>
      <c r="I13" s="33" t="s">
        <v>33</v>
      </c>
      <c r="J13" s="33" t="s">
        <v>34</v>
      </c>
      <c r="K13" s="48" t="s">
        <v>35</v>
      </c>
      <c r="L13" s="29" t="s">
        <v>36</v>
      </c>
      <c r="M13" s="29" t="s">
        <v>39</v>
      </c>
      <c r="N13" s="29" t="s">
        <v>40</v>
      </c>
      <c r="O13" s="65"/>
      <c r="P13" s="3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</row>
    <row r="14" spans="1:135" s="7" customFormat="1" ht="17.25" customHeight="1" x14ac:dyDescent="0.25">
      <c r="C14" s="9"/>
      <c r="P14" s="3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35" s="7" customFormat="1" ht="17.25" customHeight="1" thickBot="1" x14ac:dyDescent="0.3">
      <c r="B15" s="30" t="s">
        <v>55</v>
      </c>
      <c r="C15" s="69">
        <f t="shared" ref="C15:O15" si="0">+C17+C31</f>
        <v>642647409.88400006</v>
      </c>
      <c r="D15" s="69">
        <f t="shared" si="0"/>
        <v>483789242.62</v>
      </c>
      <c r="E15" s="69">
        <f t="shared" si="0"/>
        <v>60000000</v>
      </c>
      <c r="F15" s="69">
        <f t="shared" si="0"/>
        <v>180712623.722</v>
      </c>
      <c r="G15" s="69">
        <f t="shared" si="0"/>
        <v>313089531.64863366</v>
      </c>
      <c r="H15" s="69">
        <f t="shared" si="0"/>
        <v>-391589441.13</v>
      </c>
      <c r="I15" s="69">
        <f t="shared" si="0"/>
        <v>19720520.780000001</v>
      </c>
      <c r="J15" s="69">
        <f t="shared" si="0"/>
        <v>0</v>
      </c>
      <c r="K15" s="69">
        <f t="shared" si="0"/>
        <v>81224716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1389594603.5246334</v>
      </c>
      <c r="P15" s="37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</row>
    <row r="16" spans="1:135" s="7" customFormat="1" ht="17.25" customHeight="1" thickTop="1" x14ac:dyDescent="0.25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38"/>
    </row>
    <row r="17" spans="2:18" s="7" customFormat="1" ht="17.25" customHeight="1" x14ac:dyDescent="0.25">
      <c r="B17" s="31" t="s">
        <v>24</v>
      </c>
      <c r="C17" s="71">
        <f t="shared" ref="C17:O17" si="1">+C18+C22</f>
        <v>642647409.88400006</v>
      </c>
      <c r="D17" s="71">
        <f t="shared" si="1"/>
        <v>483789242.62</v>
      </c>
      <c r="E17" s="71">
        <f t="shared" si="1"/>
        <v>60000000</v>
      </c>
      <c r="F17" s="71">
        <f t="shared" si="1"/>
        <v>180712623.722</v>
      </c>
      <c r="G17" s="71">
        <f t="shared" si="1"/>
        <v>313089531.64863366</v>
      </c>
      <c r="H17" s="71">
        <f t="shared" si="1"/>
        <v>-391589441.13</v>
      </c>
      <c r="I17" s="71">
        <f t="shared" si="1"/>
        <v>19720520.780000001</v>
      </c>
      <c r="J17" s="71">
        <f t="shared" si="1"/>
        <v>0</v>
      </c>
      <c r="K17" s="71">
        <f t="shared" si="1"/>
        <v>81224716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1389594603.5246334</v>
      </c>
      <c r="P17" s="36"/>
      <c r="Q17" s="5"/>
    </row>
    <row r="18" spans="2:18" s="7" customFormat="1" x14ac:dyDescent="0.25">
      <c r="B18" s="13" t="s">
        <v>49</v>
      </c>
      <c r="C18" s="72">
        <f>+C19+C20</f>
        <v>467647409.884</v>
      </c>
      <c r="D18" s="72">
        <f t="shared" ref="D18:O18" si="2">+D19+D20</f>
        <v>372789242.62</v>
      </c>
      <c r="E18" s="72">
        <f t="shared" si="2"/>
        <v>0</v>
      </c>
      <c r="F18" s="72">
        <f t="shared" si="2"/>
        <v>180712623.722</v>
      </c>
      <c r="G18" s="72">
        <f t="shared" si="2"/>
        <v>237804588.04300001</v>
      </c>
      <c r="H18" s="72">
        <f t="shared" si="2"/>
        <v>29695502.32</v>
      </c>
      <c r="I18" s="72">
        <f t="shared" si="2"/>
        <v>19720520.780000001</v>
      </c>
      <c r="J18" s="72">
        <f t="shared" si="2"/>
        <v>0</v>
      </c>
      <c r="K18" s="72">
        <f t="shared" si="2"/>
        <v>81224716</v>
      </c>
      <c r="L18" s="72">
        <f t="shared" si="2"/>
        <v>0</v>
      </c>
      <c r="M18" s="72">
        <f t="shared" si="2"/>
        <v>0</v>
      </c>
      <c r="N18" s="72">
        <f t="shared" si="2"/>
        <v>0</v>
      </c>
      <c r="O18" s="72">
        <f t="shared" si="2"/>
        <v>1389594603.369</v>
      </c>
      <c r="Q18" s="5"/>
      <c r="R18" s="49"/>
    </row>
    <row r="19" spans="2:18" s="7" customFormat="1" ht="17.25" customHeight="1" x14ac:dyDescent="0.25">
      <c r="B19" s="15" t="s">
        <v>43</v>
      </c>
      <c r="C19" s="73">
        <v>467647409.884</v>
      </c>
      <c r="D19" s="73">
        <v>372789242.62</v>
      </c>
      <c r="E19" s="73">
        <v>0</v>
      </c>
      <c r="F19" s="73">
        <v>180712623.722</v>
      </c>
      <c r="G19" s="73">
        <v>237804588.04300001</v>
      </c>
      <c r="H19" s="74">
        <v>29695502.32</v>
      </c>
      <c r="I19" s="73">
        <v>19720520.780000001</v>
      </c>
      <c r="J19" s="73">
        <v>0</v>
      </c>
      <c r="K19" s="74">
        <v>81224716</v>
      </c>
      <c r="L19" s="74">
        <v>0</v>
      </c>
      <c r="M19" s="75"/>
      <c r="N19" s="74"/>
      <c r="O19" s="73">
        <f>+SUM(C19:N19)</f>
        <v>1389594603.369</v>
      </c>
      <c r="P19" s="34"/>
    </row>
    <row r="20" spans="2:18" s="7" customFormat="1" x14ac:dyDescent="0.25">
      <c r="B20" s="15" t="s">
        <v>61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/>
      <c r="N20" s="74"/>
      <c r="O20" s="73">
        <f>+SUM(C20:N20)</f>
        <v>0</v>
      </c>
    </row>
    <row r="21" spans="2:18" s="7" customFormat="1" ht="17.25" customHeight="1" x14ac:dyDescent="0.25">
      <c r="B21" s="15"/>
      <c r="C21" s="73"/>
      <c r="D21" s="73"/>
      <c r="E21" s="73"/>
      <c r="F21" s="73"/>
      <c r="G21" s="73"/>
      <c r="H21" s="73"/>
      <c r="I21" s="73"/>
      <c r="J21" s="73"/>
      <c r="K21" s="74"/>
      <c r="L21" s="74"/>
      <c r="M21" s="74"/>
      <c r="N21" s="74"/>
      <c r="O21" s="73"/>
    </row>
    <row r="22" spans="2:18" s="7" customFormat="1" ht="17.25" customHeight="1" x14ac:dyDescent="0.25">
      <c r="B22" s="13" t="s">
        <v>44</v>
      </c>
      <c r="C22" s="76">
        <f>+C23+C27</f>
        <v>175000000</v>
      </c>
      <c r="D22" s="76">
        <f t="shared" ref="D22:O22" si="3">+D23+D27</f>
        <v>111000000</v>
      </c>
      <c r="E22" s="76">
        <f t="shared" si="3"/>
        <v>60000000</v>
      </c>
      <c r="F22" s="76">
        <f t="shared" si="3"/>
        <v>0</v>
      </c>
      <c r="G22" s="76">
        <f t="shared" si="3"/>
        <v>75284943.605633661</v>
      </c>
      <c r="H22" s="76">
        <f t="shared" si="3"/>
        <v>-421284943.44999999</v>
      </c>
      <c r="I22" s="76">
        <f t="shared" si="3"/>
        <v>0</v>
      </c>
      <c r="J22" s="76">
        <f t="shared" si="3"/>
        <v>0</v>
      </c>
      <c r="K22" s="76">
        <f t="shared" si="3"/>
        <v>0</v>
      </c>
      <c r="L22" s="76">
        <f t="shared" si="3"/>
        <v>0</v>
      </c>
      <c r="M22" s="76">
        <f t="shared" si="3"/>
        <v>0</v>
      </c>
      <c r="N22" s="76">
        <f t="shared" si="3"/>
        <v>0</v>
      </c>
      <c r="O22" s="76">
        <f t="shared" si="3"/>
        <v>0.15563356876373291</v>
      </c>
    </row>
    <row r="23" spans="2:18" s="8" customFormat="1" ht="13.5" customHeight="1" x14ac:dyDescent="0.25">
      <c r="B23" s="25" t="s">
        <v>45</v>
      </c>
      <c r="C23" s="77">
        <f>+C24+C25+C26</f>
        <v>175000000</v>
      </c>
      <c r="D23" s="77">
        <f>+D24+D25+D26</f>
        <v>111000000</v>
      </c>
      <c r="E23" s="77">
        <f>+E24+E25+E26</f>
        <v>60000000</v>
      </c>
      <c r="F23" s="77">
        <f t="shared" ref="F23:N23" si="4">+F24+F25+F26</f>
        <v>0</v>
      </c>
      <c r="G23" s="77">
        <f t="shared" si="4"/>
        <v>75284943.605633661</v>
      </c>
      <c r="H23" s="77">
        <f t="shared" si="4"/>
        <v>-421284943.44999999</v>
      </c>
      <c r="I23" s="77">
        <f t="shared" si="4"/>
        <v>0</v>
      </c>
      <c r="J23" s="77">
        <f t="shared" si="4"/>
        <v>0</v>
      </c>
      <c r="K23" s="77">
        <f t="shared" si="4"/>
        <v>0</v>
      </c>
      <c r="L23" s="77">
        <f t="shared" si="4"/>
        <v>0</v>
      </c>
      <c r="M23" s="77">
        <f t="shared" si="4"/>
        <v>0</v>
      </c>
      <c r="N23" s="77">
        <f t="shared" si="4"/>
        <v>0</v>
      </c>
      <c r="O23" s="77">
        <f>+O24+O25+O26</f>
        <v>0.15563356876373291</v>
      </c>
    </row>
    <row r="24" spans="2:18" s="8" customFormat="1" x14ac:dyDescent="0.25">
      <c r="B24" s="15" t="s">
        <v>46</v>
      </c>
      <c r="C24" s="73">
        <v>175000000</v>
      </c>
      <c r="D24" s="73">
        <v>111000000</v>
      </c>
      <c r="E24" s="73">
        <v>235000000</v>
      </c>
      <c r="F24" s="73">
        <v>0</v>
      </c>
      <c r="G24" s="77">
        <v>75291506.920000002</v>
      </c>
      <c r="H24" s="73">
        <v>19807079.050000001</v>
      </c>
      <c r="I24" s="73">
        <v>0</v>
      </c>
      <c r="J24" s="73">
        <v>0</v>
      </c>
      <c r="K24" s="73">
        <v>0</v>
      </c>
      <c r="L24" s="73">
        <v>0</v>
      </c>
      <c r="M24" s="73"/>
      <c r="N24" s="73"/>
      <c r="O24" s="77">
        <f>SUM(C24:N24)</f>
        <v>616098585.96999991</v>
      </c>
    </row>
    <row r="25" spans="2:18" s="7" customFormat="1" ht="17.25" customHeight="1" x14ac:dyDescent="0.25">
      <c r="B25" s="15" t="s">
        <v>47</v>
      </c>
      <c r="C25" s="78">
        <v>0</v>
      </c>
      <c r="D25" s="78">
        <v>0</v>
      </c>
      <c r="E25" s="78">
        <v>-175000000</v>
      </c>
      <c r="F25" s="78">
        <v>0</v>
      </c>
      <c r="G25" s="78">
        <v>0</v>
      </c>
      <c r="H25" s="78">
        <v>-441041600.5</v>
      </c>
      <c r="I25" s="78">
        <v>0</v>
      </c>
      <c r="J25" s="78">
        <v>0</v>
      </c>
      <c r="K25" s="78">
        <v>0</v>
      </c>
      <c r="L25" s="78">
        <v>0</v>
      </c>
      <c r="M25" s="78"/>
      <c r="N25" s="78"/>
      <c r="O25" s="79">
        <f>SUM(C25:N25)</f>
        <v>-616041600.5</v>
      </c>
    </row>
    <row r="26" spans="2:18" s="7" customFormat="1" ht="15.75" thickBot="1" x14ac:dyDescent="0.3">
      <c r="B26" s="47" t="s">
        <v>60</v>
      </c>
      <c r="C26" s="80">
        <v>0</v>
      </c>
      <c r="D26" s="80">
        <v>0</v>
      </c>
      <c r="E26" s="80">
        <v>0</v>
      </c>
      <c r="F26" s="80">
        <v>0</v>
      </c>
      <c r="G26" s="80">
        <v>-6563.3143663406372</v>
      </c>
      <c r="H26" s="80">
        <v>-50422</v>
      </c>
      <c r="I26" s="80">
        <v>0</v>
      </c>
      <c r="J26" s="80">
        <v>0</v>
      </c>
      <c r="K26" s="80">
        <v>0</v>
      </c>
      <c r="L26" s="80">
        <v>0</v>
      </c>
      <c r="M26" s="80"/>
      <c r="N26" s="80"/>
      <c r="O26" s="81">
        <f t="shared" ref="O26" si="5">SUM(C26:N26)</f>
        <v>-56985.314366340637</v>
      </c>
      <c r="P26" s="19"/>
    </row>
    <row r="27" spans="2:18" s="7" customFormat="1" hidden="1" x14ac:dyDescent="0.25">
      <c r="B27" s="25" t="s">
        <v>41</v>
      </c>
      <c r="C27" s="42">
        <v>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>
        <f>+O28+O29</f>
        <v>0</v>
      </c>
    </row>
    <row r="28" spans="2:18" s="7" customFormat="1" hidden="1" x14ac:dyDescent="0.25">
      <c r="B28" s="15" t="s">
        <v>46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f>+SUM(C28:N28)</f>
        <v>0</v>
      </c>
    </row>
    <row r="29" spans="2:18" s="8" customFormat="1" hidden="1" x14ac:dyDescent="0.25">
      <c r="B29" s="15" t="s">
        <v>47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f>+SUM(C29:N29)</f>
        <v>0</v>
      </c>
    </row>
    <row r="30" spans="2:18" s="5" customFormat="1" hidden="1" x14ac:dyDescent="0.25">
      <c r="B30" s="1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2:18" s="46" customFormat="1" hidden="1" x14ac:dyDescent="0.25">
      <c r="B31" s="31" t="s">
        <v>25</v>
      </c>
      <c r="C31" s="54">
        <f>+C32</f>
        <v>0</v>
      </c>
      <c r="D31" s="54">
        <f t="shared" ref="D31:N31" si="6">+D32</f>
        <v>0</v>
      </c>
      <c r="E31" s="54">
        <f t="shared" si="6"/>
        <v>0</v>
      </c>
      <c r="F31" s="54">
        <f t="shared" si="6"/>
        <v>0</v>
      </c>
      <c r="G31" s="54">
        <f t="shared" si="6"/>
        <v>0</v>
      </c>
      <c r="H31" s="54">
        <f t="shared" si="6"/>
        <v>0</v>
      </c>
      <c r="I31" s="54">
        <f t="shared" si="6"/>
        <v>0</v>
      </c>
      <c r="J31" s="54">
        <f t="shared" si="6"/>
        <v>0</v>
      </c>
      <c r="K31" s="54">
        <f t="shared" si="6"/>
        <v>0</v>
      </c>
      <c r="L31" s="54">
        <f t="shared" si="6"/>
        <v>0</v>
      </c>
      <c r="M31" s="54">
        <f t="shared" si="6"/>
        <v>0</v>
      </c>
      <c r="N31" s="54">
        <f t="shared" si="6"/>
        <v>0</v>
      </c>
      <c r="O31" s="54">
        <f>+O32</f>
        <v>0</v>
      </c>
    </row>
    <row r="32" spans="2:18" s="46" customFormat="1" hidden="1" x14ac:dyDescent="0.25">
      <c r="B32" s="13" t="s">
        <v>48</v>
      </c>
      <c r="C32" s="55">
        <f>+C33</f>
        <v>0</v>
      </c>
      <c r="D32" s="55">
        <f t="shared" ref="D32:O32" si="7">+D33</f>
        <v>0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55">
        <f t="shared" si="7"/>
        <v>0</v>
      </c>
      <c r="I32" s="55">
        <f t="shared" si="7"/>
        <v>0</v>
      </c>
      <c r="J32" s="55">
        <f t="shared" si="7"/>
        <v>0</v>
      </c>
      <c r="K32" s="55">
        <f t="shared" si="7"/>
        <v>0</v>
      </c>
      <c r="L32" s="55">
        <f t="shared" si="7"/>
        <v>0</v>
      </c>
      <c r="M32" s="55">
        <f t="shared" si="7"/>
        <v>0</v>
      </c>
      <c r="N32" s="55">
        <f t="shared" si="7"/>
        <v>0</v>
      </c>
      <c r="O32" s="55">
        <f t="shared" si="7"/>
        <v>0</v>
      </c>
    </row>
    <row r="33" spans="2:15" s="46" customFormat="1" hidden="1" x14ac:dyDescent="0.25">
      <c r="B33" s="15" t="s">
        <v>51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f>SUM(C33:N33)</f>
        <v>0</v>
      </c>
    </row>
    <row r="34" spans="2:15" s="16" customFormat="1" ht="15.75" hidden="1" thickBot="1" x14ac:dyDescent="0.3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s="5" customFormat="1" x14ac:dyDescent="0.25">
      <c r="B35" s="28" t="s">
        <v>58</v>
      </c>
      <c r="C35" s="12"/>
      <c r="D35" s="12"/>
      <c r="E35" s="12"/>
      <c r="F35" s="12"/>
      <c r="G35" s="14"/>
      <c r="H35" s="12"/>
      <c r="I35" s="12"/>
      <c r="J35" s="12"/>
      <c r="K35" s="12"/>
      <c r="L35" s="12"/>
      <c r="M35" s="12"/>
      <c r="N35" s="12"/>
      <c r="O35" s="12"/>
    </row>
    <row r="36" spans="2:15" s="5" customFormat="1" x14ac:dyDescent="0.25">
      <c r="B36" s="28" t="s">
        <v>62</v>
      </c>
      <c r="H36" s="3"/>
      <c r="I36" s="3"/>
      <c r="J36" s="3"/>
    </row>
    <row r="37" spans="2:15" s="5" customFormat="1" x14ac:dyDescent="0.25"/>
    <row r="38" spans="2:15" s="5" customFormat="1" x14ac:dyDescent="0.25"/>
    <row r="39" spans="2:15" s="5" customFormat="1" x14ac:dyDescent="0.25"/>
    <row r="40" spans="2:15" s="5" customFormat="1" x14ac:dyDescent="0.25"/>
    <row r="41" spans="2:15" s="5" customFormat="1" x14ac:dyDescent="0.25"/>
    <row r="42" spans="2:15" s="5" customFormat="1" x14ac:dyDescent="0.25"/>
    <row r="43" spans="2:15" s="5" customFormat="1" x14ac:dyDescent="0.25"/>
    <row r="44" spans="2:15" s="5" customFormat="1" x14ac:dyDescent="0.25"/>
    <row r="45" spans="2:15" s="5" customFormat="1" x14ac:dyDescent="0.25"/>
    <row r="46" spans="2:15" s="5" customFormat="1" x14ac:dyDescent="0.25"/>
    <row r="47" spans="2:15" s="5" customFormat="1" x14ac:dyDescent="0.25"/>
    <row r="48" spans="2:1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pans="2:2" s="5" customFormat="1" x14ac:dyDescent="0.25"/>
    <row r="66" spans="2:2" s="5" customFormat="1" x14ac:dyDescent="0.25"/>
    <row r="67" spans="2:2" s="5" customFormat="1" x14ac:dyDescent="0.25"/>
    <row r="68" spans="2:2" s="5" customFormat="1" x14ac:dyDescent="0.25"/>
    <row r="69" spans="2:2" s="5" customFormat="1" x14ac:dyDescent="0.25"/>
    <row r="70" spans="2:2" s="5" customFormat="1" x14ac:dyDescent="0.25"/>
    <row r="71" spans="2:2" s="5" customFormat="1" x14ac:dyDescent="0.25"/>
    <row r="72" spans="2:2" s="5" customFormat="1" x14ac:dyDescent="0.25"/>
    <row r="73" spans="2:2" s="5" customFormat="1" x14ac:dyDescent="0.25"/>
    <row r="74" spans="2:2" s="5" customFormat="1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</sheetData>
  <mergeCells count="8">
    <mergeCell ref="B11:O11"/>
    <mergeCell ref="B12:B13"/>
    <mergeCell ref="O12:O13"/>
    <mergeCell ref="B5:O5"/>
    <mergeCell ref="B6:O6"/>
    <mergeCell ref="B7:O7"/>
    <mergeCell ref="B9:O9"/>
    <mergeCell ref="C12:N12"/>
  </mergeCells>
  <pageMargins left="0.70866141732283472" right="0.27" top="0.26" bottom="0.37" header="0.31496062992125984" footer="0.31496062992125984"/>
  <pageSetup orientation="landscape" r:id="rId1"/>
  <ignoredErrors>
    <ignoredError sqref="O2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 RD$</vt:lpstr>
      <vt:lpstr>En US$</vt:lpstr>
      <vt:lpstr>Sheet1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López</dc:creator>
  <cp:lastModifiedBy>Eduardo Guiliani</cp:lastModifiedBy>
  <cp:lastPrinted>2012-05-01T16:16:02Z</cp:lastPrinted>
  <dcterms:created xsi:type="dcterms:W3CDTF">2007-07-31T23:18:19Z</dcterms:created>
  <dcterms:modified xsi:type="dcterms:W3CDTF">2019-11-11T15:52:42Z</dcterms:modified>
</cp:coreProperties>
</file>