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BACK-OFFICE\COMUNES\Informes y Reportes\BCRD\Elaboración_Balance_Fiscal\2019\Ingles\Q4\"/>
    </mc:Choice>
  </mc:AlternateContent>
  <bookViews>
    <workbookView xWindow="0" yWindow="0" windowWidth="19200" windowHeight="10890" tabRatio="700"/>
  </bookViews>
  <sheets>
    <sheet name="Fiscal Domestic 2019 (DOP)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>#REF!</definedName>
    <definedName name="\A">#REF!</definedName>
    <definedName name="\B">[1]A!#REF!</definedName>
    <definedName name="\C">[1]A!#REF!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[2]TC!#REF!</definedName>
    <definedName name="\n">#REF!</definedName>
    <definedName name="\O">#REF!</definedName>
    <definedName name="\P">#REF!</definedName>
    <definedName name="\Q">#REF!</definedName>
    <definedName name="\R">[2]TC!#REF!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hidden="1">'[3]shared data'!#REF!</definedName>
    <definedName name="__123Graph_B" hidden="1">'[3]shared data'!#REF!</definedName>
    <definedName name="__123Graph_C" hidden="1">'[3]shared data'!#REF!</definedName>
    <definedName name="__123Graph_D" hidden="1">'[3]shared data'!$B$7937:$C$7937</definedName>
    <definedName name="__123Graph_E" hidden="1">'[3]shared data'!#REF!</definedName>
    <definedName name="__123Graph_F" hidden="1">'[3]shared data'!#REF!</definedName>
    <definedName name="__123Graph_X" hidden="1">'[3]shared data'!$B$7901:$C$7901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0">#REF!</definedName>
    <definedName name="_2001">#REF!</definedName>
    <definedName name="_2002">#REF!</definedName>
    <definedName name="_2003">#REF!</definedName>
    <definedName name="_3.__No_club_de_París__Después_del_30_Jun_84">#REF!</definedName>
    <definedName name="_518">#REF!</definedName>
    <definedName name="_617">#REF!</definedName>
    <definedName name="_675">#REF!</definedName>
    <definedName name="_681">#REF!</definedName>
    <definedName name="_AUS1">#REF!</definedName>
    <definedName name="_BTO2">#REF!</definedName>
    <definedName name="_DEG1">#REF!</definedName>
    <definedName name="_DKR1">#REF!</definedName>
    <definedName name="_ECU1">#REF!</definedName>
    <definedName name="_ESC1">#REF!</definedName>
    <definedName name="_EXR1">#REF!</definedName>
    <definedName name="_EXR2">#REF!</definedName>
    <definedName name="_EXR3">#REF!</definedName>
    <definedName name="_FAL1">#REF!</definedName>
    <definedName name="_FAL10">#REF!</definedName>
    <definedName name="_FAL11">#REF!</definedName>
    <definedName name="_FAL12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AL8">#REF!</definedName>
    <definedName name="_FAL9">#REF!</definedName>
    <definedName name="_Fill" hidden="1">'[3]shared data'!$A$4:$A$642</definedName>
    <definedName name="_Fill1" hidden="1">#REF!</definedName>
    <definedName name="_xlnm._FilterDatabase" localSheetId="0" hidden="1">'Fiscal Domestic 2019 (DOP)'!$B$12:$O$217</definedName>
    <definedName name="_xlnm._FilterDatabase" hidden="1">[4]C!$P$428:$T$428</definedName>
    <definedName name="_FIV1">#REF!</definedName>
    <definedName name="_FMK1">#REF!</definedName>
    <definedName name="_IKR1">#REF!</definedName>
    <definedName name="_IRP1">#REF!</definedName>
    <definedName name="_JR1">#REF!</definedName>
    <definedName name="_JR2">#REF!</definedName>
    <definedName name="_Key1" hidden="1">#REF!</definedName>
    <definedName name="_LIT1">#REF!</definedName>
    <definedName name="_MEX1">#REF!</definedName>
    <definedName name="_Order1" hidden="1">255</definedName>
    <definedName name="_Parse_Out" hidden="1">#REF!</definedName>
    <definedName name="_PTA1">#REF!</definedName>
    <definedName name="_Regression_Int" hidden="1">1</definedName>
    <definedName name="_Regression_Out" hidden="1">[4]C!$AK$18:$AK$18</definedName>
    <definedName name="_Regression_X" hidden="1">[4]C!$AK$11:$AU$11</definedName>
    <definedName name="_Regression_Y" hidden="1">[4]C!$AK$10:$AU$10</definedName>
    <definedName name="_rge1">#REF!</definedName>
    <definedName name="_SAR1">#REF!</definedName>
    <definedName name="_Sort" hidden="1">#REF!</definedName>
    <definedName name="_TAB10">[2]TC!#REF!</definedName>
    <definedName name="_TAB11">[2]TC!#REF!</definedName>
    <definedName name="_TAB13">[2]TC!#REF!</definedName>
    <definedName name="_TAB16">[2]Null1!#REF!</definedName>
    <definedName name="_TAB18">[2]TC!#REF!</definedName>
    <definedName name="_TAB19">[2]TC!#REF!</definedName>
    <definedName name="_TAB20">[2]TC!#REF!</definedName>
    <definedName name="_TAB21">[2]TC!#REF!</definedName>
    <definedName name="_TAB22">[2]TC!#REF!</definedName>
    <definedName name="_TAB3">[2]TC!#REF!</definedName>
    <definedName name="_tAB4">[5]Sheet2!$A$1:$G$71</definedName>
    <definedName name="_TAB5">[2]TC!#REF!</definedName>
    <definedName name="_TAB6">[2]TC!#REF!</definedName>
    <definedName name="_TAB8">[2]TC!#REF!</definedName>
    <definedName name="_TAB9">[2]TC!#REF!</definedName>
    <definedName name="A">#REF!</definedName>
    <definedName name="ACTIVATE">#REF!</definedName>
    <definedName name="Adb">[6]CIRRs!$C$59</definedName>
    <definedName name="Adf">[6]CIRRs!$C$60</definedName>
    <definedName name="AI">'[7]Expenditure &amp; Saving'!$AF$1:$AF$65536</definedName>
    <definedName name="ALL">#REF!</definedName>
    <definedName name="ALTNGDP_R">[8]Q1!#REF!</definedName>
    <definedName name="ALTPCPI">[8]Q3!#REF!</definedName>
    <definedName name="amort">#REF!</definedName>
    <definedName name="Amorti">[9]info!#REF!</definedName>
    <definedName name="anatrimestral">'[10]bop1datos rev'!#REF!</definedName>
    <definedName name="APU">#REF!</definedName>
    <definedName name="ASAU">#REF!</definedName>
    <definedName name="ASAU1">#REF!</definedName>
    <definedName name="Assistance">[11]Sheet1!$B$2:$T$56</definedName>
    <definedName name="ASSUMPB">#REF!</definedName>
    <definedName name="ATS">#REF!</definedName>
    <definedName name="AUS">#REF!</definedName>
    <definedName name="AVISO">#REF!</definedName>
    <definedName name="B">#REF!</definedName>
    <definedName name="Badea">[6]CIRRs!$C$67</definedName>
    <definedName name="BANCOS">#REF!</definedName>
    <definedName name="BC">#REF!</definedName>
    <definedName name="BCA">#REF!</definedName>
    <definedName name="BCA_GDP">[12]Q6!#REF!</definedName>
    <definedName name="BCA_NGDP">[12]Q6!#REF!</definedName>
    <definedName name="BDEAC">[6]CIRRs!$C$70</definedName>
    <definedName name="BE">[12]Q6!$E$62:$AH$62</definedName>
    <definedName name="BEA">#REF!</definedName>
    <definedName name="BEABA">#REF!</definedName>
    <definedName name="BEABI">#REF!</definedName>
    <definedName name="BEAMU">#REF!</definedName>
    <definedName name="BEC">#REF!</definedName>
    <definedName name="BED">[12]Q6!$E$21:$AH$21</definedName>
    <definedName name="BED_6">[12]Q6!#REF!</definedName>
    <definedName name="BEF">[6]CIRRs!$C$79</definedName>
    <definedName name="Bei">[9]terms!#REF!</definedName>
    <definedName name="BEO">#REF!</definedName>
    <definedName name="BER">#REF!</definedName>
    <definedName name="BERBA">#REF!</definedName>
    <definedName name="BERBI">#REF!</definedName>
    <definedName name="BF">#REF!</definedName>
    <definedName name="BFD">#REF!</definedName>
    <definedName name="BFDA">[12]Q6!#REF!</definedName>
    <definedName name="BFDI">#REF!</definedName>
    <definedName name="BFDIL">[12]Q6!$E$27:$AH$27</definedName>
    <definedName name="BFL_C_G">#REF!</definedName>
    <definedName name="BFL_C_P">#REF!</definedName>
    <definedName name="BFL_CBA">#REF!</definedName>
    <definedName name="BFL_CBI">#REF!</definedName>
    <definedName name="BFL_CMU">#REF!</definedName>
    <definedName name="BFL_D">[12]Q7!$E$26:$AH$26</definedName>
    <definedName name="BFL_D_G">#REF!</definedName>
    <definedName name="BFL_D_P">#REF!</definedName>
    <definedName name="BFL_DBA">#REF!</definedName>
    <definedName name="BFL_DBI">#REF!</definedName>
    <definedName name="BFL_DF">#REF!</definedName>
    <definedName name="BFL_DMU">#REF!</definedName>
    <definedName name="BFLB_DF">#REF!</definedName>
    <definedName name="BFLRES">#REF!</definedName>
    <definedName name="BFO">[12]Q6!#REF!</definedName>
    <definedName name="BFO_S">#REF!</definedName>
    <definedName name="BFOA">[12]Q6!$E$45:$AH$45</definedName>
    <definedName name="BFOAG">[12]Q6!$E$47:$AH$47</definedName>
    <definedName name="BFOL">[12]Q6!#REF!</definedName>
    <definedName name="BFOL_B">[12]Q6!$E$56:$AH$56</definedName>
    <definedName name="BFOL_G">[12]Q6!$E$52:$AH$52</definedName>
    <definedName name="BFOL_L">[12]Q6!$E$48:$AH$48</definedName>
    <definedName name="BFOL_O">[12]Q6!#REF!</definedName>
    <definedName name="BFOL_S">[12]Q6!$E$51:$AH$51</definedName>
    <definedName name="BFOLB">[12]Q6!$E$56:$AH$56</definedName>
    <definedName name="BFOLG_L">[12]Q6!$E$50:$AH$50</definedName>
    <definedName name="BFOTH">#REF!</definedName>
    <definedName name="BFP">[12]Q6!$E$29:$AH$29</definedName>
    <definedName name="BFPA">#REF!</definedName>
    <definedName name="BFPAG">[12]Q6!$E$32:$AH$32</definedName>
    <definedName name="BFPL">#REF!</definedName>
    <definedName name="BFPLBN">[12]Q6!$E$41:$AH$41</definedName>
    <definedName name="BFPLD">[12]Q6!#REF!</definedName>
    <definedName name="BFPLD_G">[12]Q6!$E$37:$AH$37</definedName>
    <definedName name="BFPLE">[12]Q6!$E$33:$AH$33</definedName>
    <definedName name="BFPLE_G">[12]Q6!$E$35:$AH$35</definedName>
    <definedName name="BFPLMM">[12]Q6!$E$43:$AH$43</definedName>
    <definedName name="BFRA">#REF!</definedName>
    <definedName name="BFUND">#REF!</definedName>
    <definedName name="BGS">[12]Q6!#REF!</definedName>
    <definedName name="BI">[12]Q6!#REF!</definedName>
    <definedName name="BIP">[12]Q6!$E$14:$AH$14</definedName>
    <definedName name="BK">#REF!</definedName>
    <definedName name="BKF">#REF!</definedName>
    <definedName name="BKFA">[12]Q6!#REF!</definedName>
    <definedName name="BKFBA">#REF!</definedName>
    <definedName name="BKFBI">#REF!</definedName>
    <definedName name="BKFMU">#REF!</definedName>
    <definedName name="BKO">[12]Q6!$E$22:$AH$22</definedName>
    <definedName name="BM">[12]Q6!#REF!</definedName>
    <definedName name="BMG">#REF!</definedName>
    <definedName name="BMI">#REF!</definedName>
    <definedName name="BMII">[12]Q6!$E$15:$AH$15</definedName>
    <definedName name="BMII_7">[12]Q7!#REF!</definedName>
    <definedName name="BMII_G">#REF!</definedName>
    <definedName name="BMII_P">#REF!</definedName>
    <definedName name="BMIIBA">#REF!</definedName>
    <definedName name="BMIIBI">#REF!</definedName>
    <definedName name="BMIIMU">#REF!</definedName>
    <definedName name="BMS">#REF!</definedName>
    <definedName name="BNEO">#REF!</definedName>
    <definedName name="BO">#REF!</definedName>
    <definedName name="BOP">#REF!</definedName>
    <definedName name="BOPF">#REF!</definedName>
    <definedName name="bpeju02">[13]bop1actual!#REF!</definedName>
    <definedName name="BRASS">[12]Q6!#REF!</definedName>
    <definedName name="BRASS_1">[12]Q6!#REF!</definedName>
    <definedName name="BRASS_6">[12]Q6!#REF!</definedName>
    <definedName name="BS">#REF!</definedName>
    <definedName name="BS1A">#REF!</definedName>
    <definedName name="BTO">#REF!</definedName>
    <definedName name="BTR">[12]Q6!$E$16:$AH$16</definedName>
    <definedName name="BTRG">#REF!</definedName>
    <definedName name="BTRP">#REF!</definedName>
    <definedName name="BX">[12]Q6!#REF!</definedName>
    <definedName name="BXG">#REF!</definedName>
    <definedName name="BXI">#REF!</definedName>
    <definedName name="BXS">#REF!</definedName>
    <definedName name="C_">#REF!</definedName>
    <definedName name="CAD">#REF!</definedName>
    <definedName name="ccc">#REF!</definedName>
    <definedName name="CD">#REF!</definedName>
    <definedName name="CD1A">#REF!</definedName>
    <definedName name="CDE">#REF!</definedName>
    <definedName name="CFA">[6]CIRRs!$C$81</definedName>
    <definedName name="CHF">#REF!</definedName>
    <definedName name="CHK1.1">[8]Q1!#REF!</definedName>
    <definedName name="CHK2.1">[8]Q2!#REF!</definedName>
    <definedName name="CHK2.2">[8]Q2!#REF!</definedName>
    <definedName name="CHK2.3">[8]Q2!#REF!</definedName>
    <definedName name="CHK5.1">[12]Q5!#REF!</definedName>
    <definedName name="cirr">#REF!</definedName>
    <definedName name="CLUB91">#REF!</definedName>
    <definedName name="CN">#REF!</definedName>
    <definedName name="CN1A">#REF!</definedName>
    <definedName name="CNY">#REF!</definedName>
    <definedName name="COLOMBIA">#REF!</definedName>
    <definedName name="cons">#REF!</definedName>
    <definedName name="CONTENTS">[14]Contents!$A$1:$F$36</definedName>
    <definedName name="COUNT">#REF!</definedName>
    <definedName name="COUNTER">#REF!</definedName>
    <definedName name="CRUZ">#REF!</definedName>
    <definedName name="CRUZ1">#REF!</definedName>
    <definedName name="CS">#REF!</definedName>
    <definedName name="CS1A">#REF!</definedName>
    <definedName name="D">#REF!</definedName>
    <definedName name="D_ALTBCA_GDP">#REF!</definedName>
    <definedName name="D_ALTNGDP_R">#REF!</definedName>
    <definedName name="D_ALTNGDP_RG">#REF!</definedName>
    <definedName name="D_ALTPCPI">#REF!</definedName>
    <definedName name="D_ALTPCPIG">#REF!</definedName>
    <definedName name="D_B">[12]Q7!$E$17:$AH$17</definedName>
    <definedName name="D_BCA_GDP">#REF!</definedName>
    <definedName name="D_BFD">#REF!</definedName>
    <definedName name="D_BFL">#REF!</definedName>
    <definedName name="D_BFL_D">#REF!</definedName>
    <definedName name="D_BFL_S">#REF!</definedName>
    <definedName name="D_BFLG">#REF!</definedName>
    <definedName name="D_BFOP">#REF!</definedName>
    <definedName name="D_BFPP">#REF!</definedName>
    <definedName name="D_BFRA1">#REF!</definedName>
    <definedName name="D_BFX">#REF!</definedName>
    <definedName name="D_BFXG">#REF!</definedName>
    <definedName name="D_BFXP">#REF!</definedName>
    <definedName name="D_BRASS">#REF!</definedName>
    <definedName name="D_CalcNGS">#REF!</definedName>
    <definedName name="D_CalcNMG_R">#REF!</definedName>
    <definedName name="D_CalcNXG_R">#REF!</definedName>
    <definedName name="D_D">#REF!</definedName>
    <definedName name="D_D_B">#REF!</definedName>
    <definedName name="D_D_Bdiff">#REF!</definedName>
    <definedName name="D_D_Bdiff1">#REF!</definedName>
    <definedName name="D_D_G">#REF!</definedName>
    <definedName name="D_D_Gdiff">#REF!</definedName>
    <definedName name="D_D_Gdiff1">#REF!</definedName>
    <definedName name="D_D_S">#REF!</definedName>
    <definedName name="D_D_Sdiff">#REF!</definedName>
    <definedName name="D_D_Sdiff1">#REF!</definedName>
    <definedName name="D_DA">#REF!</definedName>
    <definedName name="D_DAdiff">#REF!</definedName>
    <definedName name="D_DAdiff1">#REF!</definedName>
    <definedName name="D_Ddiff">#REF!</definedName>
    <definedName name="D_Ddiff1">#REF!</definedName>
    <definedName name="D_DSdiff">#REF!</definedName>
    <definedName name="D_DSdiff1">#REF!</definedName>
    <definedName name="D_EDNA">#REF!</definedName>
    <definedName name="D_ENDA">#REF!</definedName>
    <definedName name="D_G">#REF!</definedName>
    <definedName name="D_GCB">#REF!</definedName>
    <definedName name="D_GGB">#REF!</definedName>
    <definedName name="D_L">[12]Q7!#REF!</definedName>
    <definedName name="D_MCV">#REF!</definedName>
    <definedName name="D_MCV_B">#REF!</definedName>
    <definedName name="D_MCV_D">#REF!</definedName>
    <definedName name="D_MCV_N">#REF!</definedName>
    <definedName name="D_MCV_T">#REF!</definedName>
    <definedName name="D_NGDP">#REF!</definedName>
    <definedName name="D_NGDP_D">#REF!</definedName>
    <definedName name="D_NGDP_DAQ">#REF!</definedName>
    <definedName name="D_NGDP_DQ">#REF!</definedName>
    <definedName name="D_NGDP_RG">#REF!</definedName>
    <definedName name="D_NGDP_RGAQ">#REF!</definedName>
    <definedName name="D_NGDP_RGQ">#REF!</definedName>
    <definedName name="D_NGDPD">#REF!</definedName>
    <definedName name="D_NGDPDPC">#REF!</definedName>
    <definedName name="D_NGS">#REF!</definedName>
    <definedName name="D_NMG_R">#REF!</definedName>
    <definedName name="D_NSDGDP">#REF!</definedName>
    <definedName name="D_NSDGDP_R">#REF!</definedName>
    <definedName name="D_NTDD_RG">#REF!</definedName>
    <definedName name="D_NTDD_RGAQ">#REF!</definedName>
    <definedName name="D_NTDD_RGQ">#REF!</definedName>
    <definedName name="D_NXG_R">#REF!</definedName>
    <definedName name="D_O">[12]Q7!#REF!</definedName>
    <definedName name="D_OTB">#REF!</definedName>
    <definedName name="D_P">#REF!</definedName>
    <definedName name="D_PCPI">#REF!</definedName>
    <definedName name="D_PCPIAQ">#REF!</definedName>
    <definedName name="D_PCPIG">#REF!</definedName>
    <definedName name="D_PCPIGAQ">#REF!</definedName>
    <definedName name="D_PCPIGQ">#REF!</definedName>
    <definedName name="D_PCPIQ">#REF!</definedName>
    <definedName name="D_PPPPC">#REF!</definedName>
    <definedName name="D_PPPWGT">#REF!</definedName>
    <definedName name="D_S">#REF!</definedName>
    <definedName name="D_SRM">[12]Q7!#REF!</definedName>
    <definedName name="D_SY">[12]Q7!$E$10:$AH$10</definedName>
    <definedName name="D_WPCP33_D">#REF!</definedName>
    <definedName name="DA">#REF!</definedName>
    <definedName name="DABA">#REF!</definedName>
    <definedName name="DABI">#REF!</definedName>
    <definedName name="DAMU">#REF!</definedName>
    <definedName name="Database_MI">#REF!</definedName>
    <definedName name="date">#REF!</definedName>
    <definedName name="dates">[5]Sheet2!$S$8:$S$155</definedName>
    <definedName name="DATES_A">[5]Sheet2!$D$2:$AC$2</definedName>
    <definedName name="datesaa">#REF!</definedName>
    <definedName name="datess">#REF!</definedName>
    <definedName name="DB">[12]Q7!$E$20:$AH$20</definedName>
    <definedName name="DBA">#REF!</definedName>
    <definedName name="DBI">#REF!</definedName>
    <definedName name="DDD">#REF!</definedName>
    <definedName name="DDR">#REF!</definedName>
    <definedName name="DDRBA">#REF!</definedName>
    <definedName name="DEG">#REF!</definedName>
    <definedName name="DEM">[6]CIRRs!$C$84</definedName>
    <definedName name="DG">[12]Q7!$E$19:$AH$19</definedName>
    <definedName name="DG_S">[12]Q7!$E$14:$AH$14</definedName>
    <definedName name="Discount_IDA1">#REF!</definedName>
    <definedName name="Discount_NC">#REF!</definedName>
    <definedName name="DiscountRate">#REF!</definedName>
    <definedName name="DIVISOOR">[15]Sheet2!$A$46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MU">#REF!</definedName>
    <definedName name="DO">[12]Q7!#REF!</definedName>
    <definedName name="dr">#REF!</definedName>
    <definedName name="DR1A">#REF!</definedName>
    <definedName name="DS">[12]Q7!$E$22:$AH$22</definedName>
    <definedName name="dsaout">#REF!</definedName>
    <definedName name="DSI">[12]Q7!#REF!</definedName>
    <definedName name="DSP">[12]Q7!$E$23:$AH$23</definedName>
    <definedName name="DSPG">[12]Q7!$E$25:$AH$25</definedName>
    <definedName name="DTS">#REF!</definedName>
    <definedName name="dummy">#REF!</definedName>
    <definedName name="DY">#REF!</definedName>
    <definedName name="DY1A">#REF!</definedName>
    <definedName name="e">[16]bop1!#REF!</definedName>
    <definedName name="Ecowas">[9]terms!#REF!</definedName>
    <definedName name="ECU">#REF!</definedName>
    <definedName name="EDNA">[12]Q6!#REF!</definedName>
    <definedName name="EIB">[6]CIRRs!$C$61</definedName>
    <definedName name="empty">[12]Q5!$DZ$1</definedName>
    <definedName name="ENDA">#REF!</definedName>
    <definedName name="ENDA_PR">#REF!</definedName>
    <definedName name="ENDE">#REF!</definedName>
    <definedName name="EP">#REF!</definedName>
    <definedName name="ergferger" localSheetId="0" hidden="1">{"Main Economic Indicators",#N/A,FALSE,"C"}</definedName>
    <definedName name="ergferger" hidden="1">{"Main Economic Indicators",#N/A,FALSE,"C"}</definedName>
    <definedName name="ESC">#REF!</definedName>
    <definedName name="ESP">#REF!</definedName>
    <definedName name="EU">[6]CIRRs!$C$62</definedName>
    <definedName name="EUR">[6]CIRRs!$C$87</definedName>
    <definedName name="EURO">#REF!</definedName>
    <definedName name="EURO1">#REF!</definedName>
    <definedName name="Exch.Rate">#REF!</definedName>
    <definedName name="ExitWRS">[17]Main!$AB$25</definedName>
    <definedName name="EXR_UPDATE">#REF!</definedName>
    <definedName name="External_debt_indicators">[18]Table3!$F$8:$AB$437:'[18]Table3'!$AB$9</definedName>
    <definedName name="f">[16]bop1!#REF!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IDR">#REF!</definedName>
    <definedName name="FIM">#REF!</definedName>
    <definedName name="FISC">#REF!</definedName>
    <definedName name="FLOWS">#REF!</definedName>
    <definedName name="FMB">#REF!</definedName>
    <definedName name="FMK">#REF!</definedName>
    <definedName name="FRF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CB">[8]Q4!#REF!</definedName>
    <definedName name="GCB_NGDP">[8]Q4!#REF!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ND_NGDP">[8]Q4!#REF!</definedName>
    <definedName name="GCRG">#REF!</definedName>
    <definedName name="GGB">[8]Q4!#REF!</definedName>
    <definedName name="GGB_NGDP">[8]Q4!#REF!</definedName>
    <definedName name="GGEC">#REF!</definedName>
    <definedName name="GGENL">#REF!</definedName>
    <definedName name="GGRG">#REF!</definedName>
    <definedName name="Grace_IDA1">#REF!</definedName>
    <definedName name="Grace_NC">#REF!</definedName>
    <definedName name="Grace1_IDA">#REF!</definedName>
    <definedName name="GUIL">#REF!</definedName>
    <definedName name="GUIL1">#REF!</definedName>
    <definedName name="h">[16]bop1!#REF!</definedName>
    <definedName name="Heading">#REF!</definedName>
    <definedName name="Heading2">#REF!</definedName>
    <definedName name="Heading39">[5]Sheet2!$A$1:$G$5</definedName>
    <definedName name="HIPCDATA">#REF!</definedName>
    <definedName name="Ibrd">[6]CIRRs!$C$63</definedName>
    <definedName name="IDA">[6]CIRRs!$C$64</definedName>
    <definedName name="IDA_assistance">'[19]tab 14'!$B$6:$U$25</definedName>
    <definedName name="Ifad">[6]CIRRs!$C$65</definedName>
    <definedName name="IKR">#REF!</definedName>
    <definedName name="INFISC1">#REF!</definedName>
    <definedName name="INFISC2">#REF!</definedName>
    <definedName name="info">#REF!</definedName>
    <definedName name="infonotes">#REF!</definedName>
    <definedName name="INMN">#REF!</definedName>
    <definedName name="INPROJ">#REF!</definedName>
    <definedName name="int">#REF!</definedName>
    <definedName name="INTERES">#REF!</definedName>
    <definedName name="Interest_IDA1">#REF!</definedName>
    <definedName name="Interest_NC">#REF!</definedName>
    <definedName name="InterestRate">#REF!</definedName>
    <definedName name="inthalf">[20]Sheet4!$C$58:$G$112</definedName>
    <definedName name="IRLS">#REF!</definedName>
    <definedName name="IRLS1">#REF!</definedName>
    <definedName name="IRP">#REF!</definedName>
    <definedName name="ISD">#REF!</definedName>
    <definedName name="IsDB">[6]CIRRs!$C$68</definedName>
    <definedName name="ITL">#REF!</definedName>
    <definedName name="JA">#REF!</definedName>
    <definedName name="JHAN1">#REF!</definedName>
    <definedName name="JHAN2">#REF!</definedName>
    <definedName name="JHAN3">#REF!</definedName>
    <definedName name="JHAN4">#REF!</definedName>
    <definedName name="JJ">#REF!</definedName>
    <definedName name="JPY">#REF!</definedName>
    <definedName name="JR">#REF!</definedName>
    <definedName name="k" localSheetId="0" hidden="1">{"Main Economic Indicators",#N/A,FALSE,"C"}</definedName>
    <definedName name="k" hidden="1">{"Main Economic Indicators",#N/A,FALSE,"C"}</definedName>
    <definedName name="KD">#REF!</definedName>
    <definedName name="KD1A">#REF!</definedName>
    <definedName name="KWD">#REF!</definedName>
    <definedName name="LD">#REF!</definedName>
    <definedName name="LD1A">#REF!</definedName>
    <definedName name="LE">#REF!</definedName>
    <definedName name="LE1A">#REF!</definedName>
    <definedName name="LEGC">#REF!</definedName>
    <definedName name="LIBRAE">#REF!</definedName>
    <definedName name="LIT">#REF!</definedName>
    <definedName name="LLF">[8]Q3!#REF!</definedName>
    <definedName name="LP">#REF!</definedName>
    <definedName name="LP1A">#REF!</definedName>
    <definedName name="LUR">#REF!</definedName>
    <definedName name="LUXF">#REF!</definedName>
    <definedName name="LUXF1">#REF!</definedName>
    <definedName name="Lyon">[11]Sheet3!$O$1</definedName>
    <definedName name="MACRO">#REF!</definedName>
    <definedName name="MALAX">#REF!</definedName>
    <definedName name="MALAX1">#REF!</definedName>
    <definedName name="Maturity_IDA1">#REF!</definedName>
    <definedName name="Maturity_NC">#REF!</definedName>
    <definedName name="MCV_B">[12]Q6!$E$69:$AH$69</definedName>
    <definedName name="MCV_B1">[12]Q6!$E$70:$AH$70</definedName>
    <definedName name="MCV_D">[12]Q7!$E$29:$AH$29</definedName>
    <definedName name="MCV_D1">[12]Q7!$E$30:$AH$30</definedName>
    <definedName name="MCV_T">[12]Q5!$E$22:$AH$22</definedName>
    <definedName name="MCV_T1">[12]Q5!$E$23:$AH$23</definedName>
    <definedName name="MEX">#REF!</definedName>
    <definedName name="MIDDLE">#REF!</definedName>
    <definedName name="MNDATES">#REF!</definedName>
    <definedName name="MONY">#REF!</definedName>
    <definedName name="names">[5]Sheet2!$B$7:$O$7</definedName>
    <definedName name="NAMES_A">[5]Sheet2!$B$5:$B$223</definedName>
    <definedName name="NC_R">[8]Q1!#REF!</definedName>
    <definedName name="NCG">#REF!</definedName>
    <definedName name="NCG_R">#REF!</definedName>
    <definedName name="NCP">#REF!</definedName>
    <definedName name="NCP_R">#REF!</definedName>
    <definedName name="Ndf">[6]CIRRs!$C$69</definedName>
    <definedName name="NFB_R">[8]Q1!#REF!</definedName>
    <definedName name="NFB_R_GDP">[8]Q1!#REF!</definedName>
    <definedName name="NFI">#REF!</definedName>
    <definedName name="NFI_R">#REF!</definedName>
    <definedName name="NFIP">#REF!</definedName>
    <definedName name="NGDP">#REF!</definedName>
    <definedName name="NGDP_D">[8]Q3!#REF!</definedName>
    <definedName name="NGDP_DG">[8]Q3!#REF!</definedName>
    <definedName name="NGDP_R">#REF!</definedName>
    <definedName name="NGDP_RG">[8]Q1!#REF!</definedName>
    <definedName name="NGK">#REF!</definedName>
    <definedName name="NGNI">#REF!</definedName>
    <definedName name="NGPXO">#REF!</definedName>
    <definedName name="NGPXO_R">#REF!</definedName>
    <definedName name="NGS_NGDP">[8]Q2!#REF!</definedName>
    <definedName name="NGSP">[8]Q2!#REF!</definedName>
    <definedName name="NI">[8]Q2!#REF!</definedName>
    <definedName name="NI_GDP">[8]Q2!#REF!</definedName>
    <definedName name="NI_NGDP">[8]Q2!#REF!</definedName>
    <definedName name="NI_R">[8]Q1!#REF!</definedName>
    <definedName name="NINV">#REF!</definedName>
    <definedName name="NINV_R">#REF!</definedName>
    <definedName name="NINV_R_GDP">[8]Q1!#REF!</definedName>
    <definedName name="NLG">[6]CIRRs!$C$99</definedName>
    <definedName name="NM">#REF!</definedName>
    <definedName name="NM_R">#REF!</definedName>
    <definedName name="NMG">#REF!</definedName>
    <definedName name="NMG_R">#REF!</definedName>
    <definedName name="NMG_RG">[8]Q1!#REF!</definedName>
    <definedName name="NMS">[8]Q2!#REF!</definedName>
    <definedName name="NMS_R">[8]Q1!#REF!</definedName>
    <definedName name="NNAMES">#REF!</definedName>
    <definedName name="NOCLUB">#REF!</definedName>
    <definedName name="NOK">#REF!</definedName>
    <definedName name="NOTES">#REF!</definedName>
    <definedName name="NTDD_R">[8]Q1!#REF!</definedName>
    <definedName name="NTDD_RG">[8]Q1!#REF!</definedName>
    <definedName name="NX">#REF!</definedName>
    <definedName name="NX_R">#REF!</definedName>
    <definedName name="NXG">#REF!</definedName>
    <definedName name="NXG_R">#REF!</definedName>
    <definedName name="NXG_RG">[8]Q1!#REF!</definedName>
    <definedName name="NXS">[8]Q2!#REF!</definedName>
    <definedName name="NXS_R">[8]Q1!#REF!</definedName>
    <definedName name="OnShow" localSheetId="0">'Fiscal Domestic 2019 (DOP)'!OnShow</definedName>
    <definedName name="OnShow">[0]!OnShow</definedName>
    <definedName name="OOA">#REF!</definedName>
    <definedName name="Opec">[6]CIRRs!$C$66</definedName>
    <definedName name="OUTDS1">#REF!</definedName>
    <definedName name="OUTFISC">#REF!</definedName>
    <definedName name="OUTIMF">#REF!</definedName>
    <definedName name="OUTMN">#REF!</definedName>
    <definedName name="Parmeshwar">[14]E!$AJ$98:$AX$115</definedName>
    <definedName name="Path_Data">[5]Sheet2!$B$8</definedName>
    <definedName name="Path_System">[5]Sheet2!$B$7</definedName>
    <definedName name="PAYCAP">#REF!</definedName>
    <definedName name="pchBMG">[12]Q6!#REF!</definedName>
    <definedName name="pchBXG">[12]Q6!#REF!</definedName>
    <definedName name="pchNM_R">[8]Q1!#REF!</definedName>
    <definedName name="pchNMG_R">[8]Q1!#REF!</definedName>
    <definedName name="pchNX_R">[8]Q1!#REF!</definedName>
    <definedName name="pchNXG_R">[8]Q1!#REF!</definedName>
    <definedName name="PCPI">#REF!</definedName>
    <definedName name="PCPIE">#REF!</definedName>
    <definedName name="PCPIG">[8]Q3!#REF!</definedName>
    <definedName name="PORT">#REF!</definedName>
    <definedName name="POTENCIAL">#REF!</definedName>
    <definedName name="PP">#REF!</definedName>
    <definedName name="_xlnm.Print_Area" localSheetId="0">'Fiscal Domestic 2019 (DOP)'!$B$5:$O$217</definedName>
    <definedName name="_xlnm.Print_Area">#REF!</definedName>
    <definedName name="PRINT_AREA_MI">#REF!</definedName>
    <definedName name="_xlnm.Print_Titles" localSheetId="0">'Fiscal Domestic 2019 (DOP)'!$B:$B</definedName>
    <definedName name="_xlnm.Print_Titles">[12]Q5!$A$1:$C$65536,[12]Q5!$A$1:$IV$7</definedName>
    <definedName name="Print_Titles_MI">#REF!</definedName>
    <definedName name="PrintThis_Links">[17]Links!$A$1:$F$33</definedName>
    <definedName name="PRIV0">[12]ASSUM!#REF!</definedName>
    <definedName name="PRIV00">[12]ASSUM!#REF!</definedName>
    <definedName name="PRIV1">[12]ASSUM!#REF!</definedName>
    <definedName name="PRIV11">[12]ASSUM!#REF!</definedName>
    <definedName name="PRIV2">[12]ASSUM!#REF!</definedName>
    <definedName name="PRIV22">[12]ASSUM!#REF!</definedName>
    <definedName name="PRIV3">[12]ASSUM!#REF!</definedName>
    <definedName name="PRIV33">[12]ASSUM!#REF!</definedName>
    <definedName name="PROG">#REF!</definedName>
    <definedName name="proj00">[21]sources!#REF!</definedName>
    <definedName name="prphalf">[20]Sheet4!$C$3:$G$57</definedName>
    <definedName name="PRPINTSEPT">[22]STOCK!$D$4:$W$102</definedName>
    <definedName name="PTA">#REF!</definedName>
    <definedName name="PTAS">#REF!</definedName>
    <definedName name="PTE">#REF!</definedName>
    <definedName name="PUBL00">[12]ASSUM!#REF!</definedName>
    <definedName name="PUBL11">[12]ASSUM!#REF!</definedName>
    <definedName name="PUBL2">[12]ASSUM!#REF!</definedName>
    <definedName name="PUBL22">[12]ASSUM!#REF!</definedName>
    <definedName name="PUBL33">[12]ASSUM!#REF!</definedName>
    <definedName name="PUBL5">[12]ASSUM!#REF!</definedName>
    <definedName name="PUBL55">[12]ASSUM!#REF!</definedName>
    <definedName name="PUBL6">[12]ASSUM!#REF!</definedName>
    <definedName name="PUBL66">[12]ASSUM!#REF!</definedName>
    <definedName name="R_">#REF!</definedName>
    <definedName name="RA">#REF!</definedName>
    <definedName name="RAA">#REF!</definedName>
    <definedName name="RD">#REF!</definedName>
    <definedName name="RD1A">#REF!</definedName>
    <definedName name="RDPESO">#REF!</definedName>
    <definedName name="RDPESO1">#REF!</definedName>
    <definedName name="RDPESO2">#REF!</definedName>
    <definedName name="RDPESO3">#REF!</definedName>
    <definedName name="RE">#REF!</definedName>
    <definedName name="REDUC">[11]Sheet1!$I$1</definedName>
    <definedName name="RESERVA">#REF!</definedName>
    <definedName name="RESUMEN">#REF!</definedName>
    <definedName name="RESUMEN11">#REF!</definedName>
    <definedName name="RESUMEN2">#REF!</definedName>
    <definedName name="RESUMEN3">#REF!</definedName>
    <definedName name="RESUMEN4">#REF!</definedName>
    <definedName name="RESUMEN5">#REF!</definedName>
    <definedName name="RESUMEN6">#REF!</definedName>
    <definedName name="RESUMEN7">#REF!</definedName>
    <definedName name="RESUMEN9">#REF!</definedName>
    <definedName name="revenue">[11]Sheet3!$A$747:$IV$747</definedName>
    <definedName name="Revisions">[11]Sheet1!$B$4:$M$46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NM">#REF!</definedName>
    <definedName name="rngQuestChecked">[17]ErrCheck!$A$3</definedName>
    <definedName name="RR">#REF!</definedName>
    <definedName name="RS">#REF!</definedName>
    <definedName name="RS1A">#REF!</definedName>
    <definedName name="rtre" localSheetId="0" hidden="1">{"Main Economic Indicators",#N/A,FALSE,"C"}</definedName>
    <definedName name="rtre" hidden="1">{"Main Economic Indicators",#N/A,FALSE,"C"}</definedName>
    <definedName name="RUIZ">#REF!</definedName>
    <definedName name="rXDR">[6]CIRRs!$C$109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DR">#REF!</definedName>
    <definedName name="SECIND">#REF!</definedName>
    <definedName name="SEK">#REF!</definedName>
    <definedName name="SING">#REF!</definedName>
    <definedName name="SING1">#REF!</definedName>
    <definedName name="SP">#REF!</definedName>
    <definedName name="SPG">#REF!</definedName>
    <definedName name="STOCK">[22]STOCK!$D$4:$K$69</definedName>
    <definedName name="STOP">#REF!</definedName>
    <definedName name="SUPLI">#REF!</definedName>
    <definedName name="SUPLIDORES">#REF!</definedName>
    <definedName name="SwitchColor">#REF!</definedName>
    <definedName name="table">#REF!</definedName>
    <definedName name="TABLE_1">'[23]150dp'!$A$3:$K$94</definedName>
    <definedName name="Table_2._Country_X___Public_Sector_Financing_1">#REF!</definedName>
    <definedName name="Table_5a">#REF!</definedName>
    <definedName name="table1">#REF!</definedName>
    <definedName name="table10">'[23]150dp'!$A$1:$F$58</definedName>
    <definedName name="table11">#REF!</definedName>
    <definedName name="table15">#REF!</definedName>
    <definedName name="table2">#REF!</definedName>
    <definedName name="table3">'[24]Table 8'!$A$3:$K$61</definedName>
    <definedName name="table4">#REF!</definedName>
    <definedName name="table5">#REF!</definedName>
    <definedName name="table6">#REF!</definedName>
    <definedName name="table7">#REF!</definedName>
    <definedName name="Table8">[5]Sheet2!$A$1:$E$32</definedName>
    <definedName name="table9">#REF!</definedName>
    <definedName name="TASA">#REF!</definedName>
    <definedName name="TASAS">#REF!</definedName>
    <definedName name="tblChecks">[17]ErrCheck!$A$3:$E$5</definedName>
    <definedName name="tblLinks">[17]Links!$A$4:$F$33</definedName>
    <definedName name="TD">#REF!</definedName>
    <definedName name="TD1A">#REF!</definedName>
    <definedName name="TDATE">#REF!</definedName>
    <definedName name="TM">[12]Q5!#REF!</definedName>
    <definedName name="TM_D">[12]Q5!#REF!</definedName>
    <definedName name="TM_DPCH">[12]Q5!#REF!</definedName>
    <definedName name="TM_R">[12]Q5!#REF!</definedName>
    <definedName name="TM_RPCH">[12]Q5!$E$11:$AH$11</definedName>
    <definedName name="TMG">[12]Q5!#REF!</definedName>
    <definedName name="TMG_D">#REF!</definedName>
    <definedName name="TMG_DPCH">[12]Q5!#REF!</definedName>
    <definedName name="TMG_R">[12]Q5!#REF!</definedName>
    <definedName name="TMG_RPCH">[12]Q5!$E$15:$AH$15</definedName>
    <definedName name="TMGO">#REF!</definedName>
    <definedName name="TMGO_D">[12]Q5!#REF!</definedName>
    <definedName name="TMGO_DPCH">[12]Q5!$E$19:$AH$19</definedName>
    <definedName name="TMGO_R">[12]Q5!#REF!</definedName>
    <definedName name="TMGO_RPCH">[12]Q5!#REF!</definedName>
    <definedName name="TMGXO">[12]Q5!#REF!</definedName>
    <definedName name="TMGXO_D">[12]Q5!#REF!</definedName>
    <definedName name="TMGXO_DPCH">[12]Q5!#REF!</definedName>
    <definedName name="TMGXO_R">[12]Q5!#REF!</definedName>
    <definedName name="TMGXO_RPCH">[12]Q5!#REF!</definedName>
    <definedName name="TMS">[12]Q5!#REF!</definedName>
    <definedName name="TNAME">#REF!</definedName>
    <definedName name="TOTAL">#REF!</definedName>
    <definedName name="tricom00pub99rev">'[10]bop1datos rev'!#REF!</definedName>
    <definedName name="trim9702">[25]bop1!#REF!</definedName>
    <definedName name="trim9798990001">'[26]bop1datos rev'!#REF!</definedName>
    <definedName name="trimestres9902">[25]bop1!#REF!</definedName>
    <definedName name="TX">[12]Q5!#REF!</definedName>
    <definedName name="TX_D">[12]Q5!#REF!</definedName>
    <definedName name="TX_DPCH">[12]Q5!#REF!</definedName>
    <definedName name="TX_R">[12]Q5!#REF!</definedName>
    <definedName name="TX_RPCH">[12]Q5!$E$10:$AH$10</definedName>
    <definedName name="TXG">[12]Q5!#REF!</definedName>
    <definedName name="TXG_D">#REF!</definedName>
    <definedName name="TXG_DPCH">[12]Q5!#REF!</definedName>
    <definedName name="TXG_R">[12]Q5!#REF!</definedName>
    <definedName name="TXG_RPCH">[12]Q5!$E$14:$AH$14</definedName>
    <definedName name="TXGO">#REF!</definedName>
    <definedName name="TXGO_D">[12]Q5!#REF!</definedName>
    <definedName name="TXGO_DPCH">[12]Q5!$E$17:$AH$17</definedName>
    <definedName name="TXGO_R">[12]Q5!#REF!</definedName>
    <definedName name="TXGO_RPCH">[12]Q5!#REF!</definedName>
    <definedName name="TXGXO">[12]Q5!#REF!</definedName>
    <definedName name="TXGXO_D">[12]Q5!#REF!</definedName>
    <definedName name="TXGXO_DPCH">[12]Q5!#REF!</definedName>
    <definedName name="TXGXO_R">[12]Q5!#REF!</definedName>
    <definedName name="TXGXO_RPCH">[12]Q5!#REF!</definedName>
    <definedName name="TXS">[12]Q5!#REF!</definedName>
    <definedName name="UAED">#REF!</definedName>
    <definedName name="UAED1">#REF!</definedName>
    <definedName name="UC">#REF!</definedName>
    <definedName name="UC1A">#REF!</definedName>
    <definedName name="UCC">#REF!</definedName>
    <definedName name="UDCTA">#REF!</definedName>
    <definedName name="USD">#REF!</definedName>
    <definedName name="VENEZU">#REF!</definedName>
    <definedName name="volume_trade">#REF!</definedName>
    <definedName name="WEO">#REF!</definedName>
    <definedName name="WEOD">#REF!</definedName>
    <definedName name="weodata">#REF!</definedName>
    <definedName name="will" localSheetId="0">'Fiscal Domestic 2019 (DOP)'!will</definedName>
    <definedName name="will">[0]!will</definedName>
    <definedName name="WPCP33_D">[12]Q5!#REF!</definedName>
    <definedName name="WPCP33pch">[12]Q5!#REF!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t_d">[6]CIRRs!$C$59</definedName>
    <definedName name="X">#REF!</definedName>
    <definedName name="X_Rate">#REF!</definedName>
    <definedName name="XandRev">'[19]tab 3'!$F$63:$Z$65</definedName>
    <definedName name="xdr">#REF!</definedName>
    <definedName name="XGS">#REF!</definedName>
    <definedName name="XOF">#REF!</definedName>
    <definedName name="xr">#REF!</definedName>
    <definedName name="xxWRS_1">[5]Sheet2!$A$1:$A$77</definedName>
    <definedName name="year">#REF!</definedName>
    <definedName name="Years">[12]Q7!$E$6:$AH$6</definedName>
    <definedName name="YY">#REF!</definedName>
    <definedName name="YY1A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</definedNames>
  <calcPr calcId="162913"/>
</workbook>
</file>

<file path=xl/calcChain.xml><?xml version="1.0" encoding="utf-8"?>
<calcChain xmlns="http://schemas.openxmlformats.org/spreadsheetml/2006/main">
  <c r="C147" i="19" l="1"/>
  <c r="C151" i="19"/>
  <c r="N163" i="19"/>
  <c r="M163" i="19"/>
  <c r="L163" i="19"/>
  <c r="K163" i="19"/>
  <c r="J163" i="19"/>
  <c r="I163" i="19"/>
  <c r="H163" i="19"/>
  <c r="G163" i="19"/>
  <c r="F163" i="19"/>
  <c r="E163" i="19"/>
  <c r="D163" i="19"/>
  <c r="C163" i="19"/>
  <c r="N169" i="19"/>
  <c r="M169" i="19"/>
  <c r="L169" i="19"/>
  <c r="K169" i="19"/>
  <c r="J169" i="19"/>
  <c r="I169" i="19"/>
  <c r="H169" i="19"/>
  <c r="G169" i="19"/>
  <c r="F169" i="19"/>
  <c r="E169" i="19"/>
  <c r="D169" i="19"/>
  <c r="C169" i="19"/>
  <c r="N173" i="19"/>
  <c r="M173" i="19"/>
  <c r="L173" i="19"/>
  <c r="K173" i="19"/>
  <c r="J173" i="19"/>
  <c r="I173" i="19"/>
  <c r="H173" i="19"/>
  <c r="G173" i="19"/>
  <c r="F173" i="19"/>
  <c r="E173" i="19"/>
  <c r="D173" i="19"/>
  <c r="C173" i="19"/>
  <c r="N179" i="19"/>
  <c r="M179" i="19"/>
  <c r="L179" i="19"/>
  <c r="K179" i="19"/>
  <c r="J179" i="19"/>
  <c r="I179" i="19"/>
  <c r="H179" i="19"/>
  <c r="G179" i="19"/>
  <c r="F179" i="19"/>
  <c r="E179" i="19"/>
  <c r="D179" i="19"/>
  <c r="C179" i="19"/>
  <c r="N183" i="19"/>
  <c r="M183" i="19"/>
  <c r="L183" i="19"/>
  <c r="K183" i="19"/>
  <c r="J183" i="19"/>
  <c r="I183" i="19"/>
  <c r="H183" i="19"/>
  <c r="G183" i="19"/>
  <c r="F183" i="19"/>
  <c r="E183" i="19"/>
  <c r="D183" i="19"/>
  <c r="C183" i="19"/>
  <c r="D168" i="19" l="1"/>
  <c r="O143" i="19"/>
  <c r="O144" i="19"/>
  <c r="O142" i="19"/>
  <c r="D141" i="19"/>
  <c r="E141" i="19"/>
  <c r="F141" i="19"/>
  <c r="G141" i="19"/>
  <c r="H141" i="19"/>
  <c r="I141" i="19"/>
  <c r="J141" i="19"/>
  <c r="K141" i="19"/>
  <c r="L141" i="19"/>
  <c r="M141" i="19"/>
  <c r="N141" i="19"/>
  <c r="O138" i="19"/>
  <c r="O139" i="19"/>
  <c r="O140" i="19"/>
  <c r="O131" i="19"/>
  <c r="O130" i="19"/>
  <c r="D129" i="19"/>
  <c r="E129" i="19"/>
  <c r="F129" i="19"/>
  <c r="H129" i="19"/>
  <c r="I129" i="19"/>
  <c r="J129" i="19"/>
  <c r="K129" i="19"/>
  <c r="L129" i="19"/>
  <c r="M129" i="19"/>
  <c r="N129" i="19"/>
  <c r="C129" i="19"/>
  <c r="O128" i="19"/>
  <c r="O126" i="19"/>
  <c r="O127" i="19"/>
  <c r="O125" i="19"/>
  <c r="D124" i="19"/>
  <c r="E124" i="19"/>
  <c r="F124" i="19"/>
  <c r="G124" i="19"/>
  <c r="H124" i="19"/>
  <c r="I124" i="19"/>
  <c r="J124" i="19"/>
  <c r="J123" i="19" s="1"/>
  <c r="K124" i="19"/>
  <c r="L124" i="19"/>
  <c r="M124" i="19"/>
  <c r="N124" i="19"/>
  <c r="C124" i="19"/>
  <c r="O120" i="19"/>
  <c r="O119" i="19"/>
  <c r="O117" i="19"/>
  <c r="O116" i="19"/>
  <c r="O115" i="19"/>
  <c r="D114" i="19"/>
  <c r="E114" i="19"/>
  <c r="F114" i="19"/>
  <c r="G114" i="19"/>
  <c r="H114" i="19"/>
  <c r="I114" i="19"/>
  <c r="J114" i="19"/>
  <c r="K114" i="19"/>
  <c r="L114" i="19"/>
  <c r="M114" i="19"/>
  <c r="N114" i="19"/>
  <c r="O105" i="19"/>
  <c r="D108" i="19"/>
  <c r="E108" i="19"/>
  <c r="F108" i="19"/>
  <c r="G108" i="19"/>
  <c r="H108" i="19"/>
  <c r="I108" i="19"/>
  <c r="J108" i="19"/>
  <c r="K108" i="19"/>
  <c r="L108" i="19"/>
  <c r="M108" i="19"/>
  <c r="N108" i="19"/>
  <c r="O72" i="19"/>
  <c r="D71" i="19"/>
  <c r="E71" i="19"/>
  <c r="F71" i="19"/>
  <c r="G71" i="19"/>
  <c r="H71" i="19"/>
  <c r="I71" i="19"/>
  <c r="J71" i="19"/>
  <c r="L71" i="19"/>
  <c r="M71" i="19"/>
  <c r="N71" i="19"/>
  <c r="C71" i="19"/>
  <c r="O69" i="19"/>
  <c r="O68" i="19"/>
  <c r="D67" i="19"/>
  <c r="E67" i="19"/>
  <c r="F67" i="19"/>
  <c r="G67" i="19"/>
  <c r="H67" i="19"/>
  <c r="I67" i="19"/>
  <c r="J67" i="19"/>
  <c r="K67" i="19"/>
  <c r="L67" i="19"/>
  <c r="M67" i="19"/>
  <c r="N67" i="19"/>
  <c r="O57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O49" i="19"/>
  <c r="D28" i="19"/>
  <c r="E28" i="19"/>
  <c r="F28" i="19"/>
  <c r="G28" i="19"/>
  <c r="H28" i="19"/>
  <c r="I28" i="19"/>
  <c r="J28" i="19"/>
  <c r="K28" i="19"/>
  <c r="L28" i="19"/>
  <c r="M28" i="19"/>
  <c r="N28" i="19"/>
  <c r="D25" i="19"/>
  <c r="E25" i="19"/>
  <c r="K25" i="19"/>
  <c r="N123" i="19" l="1"/>
  <c r="L123" i="19"/>
  <c r="H123" i="19"/>
  <c r="L168" i="19"/>
  <c r="H168" i="19"/>
  <c r="N168" i="19"/>
  <c r="F168" i="19"/>
  <c r="K168" i="19"/>
  <c r="G168" i="19"/>
  <c r="F123" i="19"/>
  <c r="O114" i="19"/>
  <c r="D123" i="19"/>
  <c r="M168" i="19"/>
  <c r="I168" i="19"/>
  <c r="E168" i="19"/>
  <c r="J168" i="19"/>
  <c r="O67" i="19"/>
  <c r="K123" i="19"/>
  <c r="M123" i="19"/>
  <c r="I123" i="19"/>
  <c r="E123" i="19"/>
  <c r="O141" i="19"/>
  <c r="O124" i="19"/>
  <c r="O111" i="19" l="1"/>
  <c r="O110" i="19"/>
  <c r="O109" i="19"/>
  <c r="C108" i="19"/>
  <c r="O99" i="19"/>
  <c r="O98" i="19"/>
  <c r="O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O93" i="19"/>
  <c r="C67" i="19"/>
  <c r="O65" i="19"/>
  <c r="O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C59" i="19"/>
  <c r="O53" i="19"/>
  <c r="O52" i="19"/>
  <c r="O45" i="19"/>
  <c r="O41" i="19"/>
  <c r="O36" i="19"/>
  <c r="O29" i="19"/>
  <c r="O28" i="19" s="1"/>
  <c r="C28" i="19"/>
  <c r="C25" i="19"/>
  <c r="O51" i="19" l="1"/>
  <c r="O63" i="19"/>
  <c r="O108" i="19"/>
  <c r="O73" i="19"/>
  <c r="O71" i="19" s="1"/>
  <c r="K71" i="19"/>
  <c r="O96" i="19"/>
  <c r="O56" i="19"/>
  <c r="O55" i="19" s="1"/>
  <c r="C168" i="19" l="1"/>
  <c r="O172" i="19"/>
  <c r="O171" i="19"/>
  <c r="O170" i="19"/>
  <c r="O166" i="19"/>
  <c r="O165" i="19"/>
  <c r="O164" i="19"/>
  <c r="O162" i="19"/>
  <c r="O161" i="19"/>
  <c r="O160" i="19"/>
  <c r="C141" i="19"/>
  <c r="M135" i="19"/>
  <c r="L135" i="19"/>
  <c r="L134" i="19" s="1"/>
  <c r="K135" i="19"/>
  <c r="K134" i="19" s="1"/>
  <c r="J135" i="19"/>
  <c r="J134" i="19" s="1"/>
  <c r="I135" i="19"/>
  <c r="I134" i="19" s="1"/>
  <c r="H135" i="19"/>
  <c r="H134" i="19" s="1"/>
  <c r="G135" i="19"/>
  <c r="G134" i="19" s="1"/>
  <c r="F135" i="19"/>
  <c r="F134" i="19" s="1"/>
  <c r="E135" i="19"/>
  <c r="E134" i="19" s="1"/>
  <c r="D135" i="19"/>
  <c r="D134" i="19" s="1"/>
  <c r="C135" i="19"/>
  <c r="M134" i="19" l="1"/>
  <c r="O163" i="19"/>
  <c r="O169" i="19"/>
  <c r="C134" i="19"/>
  <c r="O186" i="19" l="1"/>
  <c r="O185" i="19"/>
  <c r="O184" i="19"/>
  <c r="O182" i="19"/>
  <c r="O181" i="19"/>
  <c r="O180" i="19"/>
  <c r="N178" i="19"/>
  <c r="M178" i="19"/>
  <c r="L178" i="19"/>
  <c r="K178" i="19"/>
  <c r="J178" i="19"/>
  <c r="I178" i="19"/>
  <c r="H178" i="19"/>
  <c r="G178" i="19"/>
  <c r="F178" i="19"/>
  <c r="E178" i="19"/>
  <c r="D178" i="19"/>
  <c r="O176" i="19"/>
  <c r="O175" i="19"/>
  <c r="O174" i="19"/>
  <c r="O121" i="19"/>
  <c r="O118" i="19" s="1"/>
  <c r="O113" i="19" s="1"/>
  <c r="N118" i="19"/>
  <c r="N113" i="19" s="1"/>
  <c r="M118" i="19"/>
  <c r="M113" i="19" s="1"/>
  <c r="L118" i="19"/>
  <c r="L113" i="19" s="1"/>
  <c r="K118" i="19"/>
  <c r="K113" i="19" s="1"/>
  <c r="J118" i="19"/>
  <c r="J113" i="19" s="1"/>
  <c r="I118" i="19"/>
  <c r="I113" i="19" s="1"/>
  <c r="H118" i="19"/>
  <c r="H113" i="19" s="1"/>
  <c r="G118" i="19"/>
  <c r="G113" i="19" s="1"/>
  <c r="F118" i="19"/>
  <c r="F113" i="19" s="1"/>
  <c r="E118" i="19"/>
  <c r="E113" i="19" s="1"/>
  <c r="D118" i="19"/>
  <c r="D113" i="19" s="1"/>
  <c r="C118" i="19"/>
  <c r="C114" i="19"/>
  <c r="O179" i="19" l="1"/>
  <c r="O173" i="19"/>
  <c r="O168" i="19" s="1"/>
  <c r="O183" i="19"/>
  <c r="C178" i="19"/>
  <c r="C113" i="19"/>
  <c r="O132" i="19"/>
  <c r="O129" i="19" s="1"/>
  <c r="O123" i="19" s="1"/>
  <c r="G129" i="19"/>
  <c r="G123" i="19" s="1"/>
  <c r="C123" i="19"/>
  <c r="O178" i="19" l="1"/>
  <c r="C146" i="19"/>
  <c r="N203" i="19" l="1"/>
  <c r="F203" i="19"/>
  <c r="I203" i="19" l="1"/>
  <c r="C75" i="19"/>
  <c r="L203" i="19"/>
  <c r="H203" i="19"/>
  <c r="D203" i="19"/>
  <c r="O201" i="19"/>
  <c r="M203" i="19"/>
  <c r="E203" i="19"/>
  <c r="O205" i="19"/>
  <c r="K203" i="19"/>
  <c r="C203" i="19"/>
  <c r="C193" i="19" l="1"/>
  <c r="C213" i="19"/>
  <c r="C83" i="19"/>
  <c r="G203" i="19"/>
  <c r="D59" i="19" l="1"/>
  <c r="D151" i="19"/>
  <c r="D75" i="19" l="1"/>
  <c r="D193" i="19"/>
  <c r="D83" i="19" l="1"/>
  <c r="D213" i="19"/>
  <c r="E59" i="19" l="1"/>
  <c r="E151" i="19"/>
  <c r="E193" i="19" l="1"/>
  <c r="E75" i="19"/>
  <c r="E213" i="19" l="1"/>
  <c r="E83" i="19"/>
  <c r="F151" i="19" l="1"/>
  <c r="F59" i="19"/>
  <c r="F75" i="19" l="1"/>
  <c r="F193" i="19"/>
  <c r="F83" i="19" l="1"/>
  <c r="F213" i="19"/>
  <c r="G59" i="19" l="1"/>
  <c r="G75" i="19" l="1"/>
  <c r="G193" i="19"/>
  <c r="G151" i="19"/>
  <c r="G83" i="19" l="1"/>
  <c r="G213" i="19"/>
  <c r="H59" i="19" l="1"/>
  <c r="H193" i="19" l="1"/>
  <c r="H75" i="19"/>
  <c r="H151" i="19"/>
  <c r="H213" i="19" l="1"/>
  <c r="H83" i="19"/>
  <c r="I151" i="19" l="1"/>
  <c r="I59" i="19"/>
  <c r="I75" i="19" l="1"/>
  <c r="I83" i="19" l="1"/>
  <c r="I193" i="19"/>
  <c r="I213" i="19"/>
  <c r="J59" i="19" l="1"/>
  <c r="J151" i="19"/>
  <c r="J193" i="19" l="1"/>
  <c r="J75" i="19"/>
  <c r="J213" i="19" l="1"/>
  <c r="J83" i="19"/>
  <c r="K59" i="19" l="1"/>
  <c r="K151" i="19"/>
  <c r="K193" i="19" l="1"/>
  <c r="K75" i="19"/>
  <c r="K83" i="19" l="1"/>
  <c r="K213" i="19"/>
  <c r="L59" i="19" l="1"/>
  <c r="L151" i="19"/>
  <c r="L75" i="19" l="1"/>
  <c r="L193" i="19" l="1"/>
  <c r="L83" i="19"/>
  <c r="L213" i="19"/>
  <c r="M59" i="19" l="1"/>
  <c r="M151" i="19"/>
  <c r="M193" i="19" l="1"/>
  <c r="M75" i="19"/>
  <c r="M213" i="19" l="1"/>
  <c r="M83" i="19"/>
  <c r="N59" i="19" l="1"/>
  <c r="N151" i="19"/>
  <c r="N213" i="19" l="1"/>
  <c r="N83" i="19"/>
  <c r="N75" i="19"/>
  <c r="N193" i="19" l="1"/>
  <c r="O137" i="19" l="1"/>
  <c r="O95" i="19" l="1"/>
  <c r="O92" i="19"/>
  <c r="O35" i="19"/>
  <c r="H33" i="19"/>
  <c r="L33" i="19"/>
  <c r="D33" i="19"/>
  <c r="I33" i="19"/>
  <c r="L90" i="19"/>
  <c r="L89" i="19" s="1"/>
  <c r="F90" i="19"/>
  <c r="F89" i="19" s="1"/>
  <c r="F33" i="19"/>
  <c r="D90" i="19"/>
  <c r="D89" i="19" s="1"/>
  <c r="I90" i="19"/>
  <c r="I89" i="19" s="1"/>
  <c r="K33" i="19"/>
  <c r="G33" i="19"/>
  <c r="E33" i="19"/>
  <c r="J33" i="19"/>
  <c r="G90" i="19" l="1"/>
  <c r="G89" i="19" s="1"/>
  <c r="J90" i="19"/>
  <c r="J89" i="19" s="1"/>
  <c r="N33" i="19"/>
  <c r="K90" i="19"/>
  <c r="K89" i="19" s="1"/>
  <c r="M90" i="19"/>
  <c r="N90" i="19"/>
  <c r="N89" i="19" s="1"/>
  <c r="H90" i="19"/>
  <c r="H89" i="19" s="1"/>
  <c r="O94" i="19"/>
  <c r="E90" i="19"/>
  <c r="E89" i="19" s="1"/>
  <c r="M33" i="19"/>
  <c r="O34" i="19"/>
  <c r="O33" i="19" s="1"/>
  <c r="C33" i="19"/>
  <c r="O91" i="19"/>
  <c r="C90" i="19"/>
  <c r="C89" i="19" s="1"/>
  <c r="O136" i="19"/>
  <c r="O135" i="19" s="1"/>
  <c r="O134" i="19" s="1"/>
  <c r="N135" i="19"/>
  <c r="N134" i="19" s="1"/>
  <c r="M89" i="19" l="1"/>
  <c r="O90" i="19"/>
  <c r="O89" i="19" s="1"/>
  <c r="N43" i="19" l="1"/>
  <c r="M43" i="19"/>
  <c r="L43" i="19"/>
  <c r="K43" i="19"/>
  <c r="J43" i="19"/>
  <c r="I43" i="19"/>
  <c r="H43" i="19"/>
  <c r="G43" i="19"/>
  <c r="F43" i="19"/>
  <c r="E43" i="19"/>
  <c r="D43" i="19"/>
  <c r="O44" i="19" l="1"/>
  <c r="O43" i="19" s="1"/>
  <c r="C43" i="19"/>
  <c r="I15" i="19" l="1"/>
  <c r="D15" i="19" l="1"/>
  <c r="O21" i="19" l="1"/>
  <c r="O22" i="19"/>
  <c r="O17" i="19"/>
  <c r="N15" i="19"/>
  <c r="E15" i="19" l="1"/>
  <c r="F15" i="19"/>
  <c r="G15" i="19"/>
  <c r="H15" i="19"/>
  <c r="J15" i="19"/>
  <c r="K15" i="19"/>
  <c r="L15" i="19"/>
  <c r="M15" i="19"/>
  <c r="O16" i="19" l="1"/>
  <c r="O15" i="19" s="1"/>
  <c r="C15" i="19"/>
  <c r="I47" i="19" l="1"/>
  <c r="H47" i="19" l="1"/>
  <c r="J47" i="19"/>
  <c r="M47" i="19"/>
  <c r="N47" i="19"/>
  <c r="D47" i="19"/>
  <c r="F47" i="19"/>
  <c r="L47" i="19"/>
  <c r="G47" i="19"/>
  <c r="E47" i="19"/>
  <c r="K47" i="19"/>
  <c r="O40" i="19" l="1"/>
  <c r="O107" i="19"/>
  <c r="O104" i="19"/>
  <c r="O159" i="19"/>
  <c r="O48" i="19"/>
  <c r="O47" i="19" s="1"/>
  <c r="C47" i="19"/>
  <c r="K38" i="19"/>
  <c r="D157" i="19"/>
  <c r="D156" i="19" s="1"/>
  <c r="J102" i="19"/>
  <c r="J101" i="19" s="1"/>
  <c r="H38" i="19"/>
  <c r="G38" i="19"/>
  <c r="D38" i="19"/>
  <c r="F38" i="19"/>
  <c r="I157" i="19"/>
  <c r="I156" i="19" s="1"/>
  <c r="F157" i="19"/>
  <c r="F156" i="19" s="1"/>
  <c r="E157" i="19"/>
  <c r="E156" i="19" s="1"/>
  <c r="L38" i="19"/>
  <c r="N38" i="19"/>
  <c r="M38" i="19"/>
  <c r="J157" i="19"/>
  <c r="J156" i="19" s="1"/>
  <c r="G157" i="19"/>
  <c r="G156" i="19" s="1"/>
  <c r="N157" i="19"/>
  <c r="N156" i="19" s="1"/>
  <c r="E102" i="19"/>
  <c r="E101" i="19" s="1"/>
  <c r="M157" i="19"/>
  <c r="M156" i="19" s="1"/>
  <c r="L157" i="19"/>
  <c r="L156" i="19" s="1"/>
  <c r="K157" i="19"/>
  <c r="K156" i="19" s="1"/>
  <c r="H157" i="19"/>
  <c r="H156" i="19" s="1"/>
  <c r="J38" i="19"/>
  <c r="E38" i="19"/>
  <c r="I38" i="19"/>
  <c r="F102" i="19" l="1"/>
  <c r="F101" i="19" s="1"/>
  <c r="H102" i="19"/>
  <c r="H101" i="19" s="1"/>
  <c r="G102" i="19"/>
  <c r="G101" i="19" s="1"/>
  <c r="I102" i="19"/>
  <c r="I101" i="19" s="1"/>
  <c r="M102" i="19"/>
  <c r="M101" i="19" s="1"/>
  <c r="K102" i="19"/>
  <c r="K101" i="19" s="1"/>
  <c r="C38" i="19"/>
  <c r="O39" i="19"/>
  <c r="O38" i="19" s="1"/>
  <c r="D102" i="19"/>
  <c r="D101" i="19" s="1"/>
  <c r="C102" i="19"/>
  <c r="C101" i="19" s="1"/>
  <c r="O103" i="19"/>
  <c r="O158" i="19"/>
  <c r="O157" i="19" s="1"/>
  <c r="O156" i="19" s="1"/>
  <c r="C157" i="19"/>
  <c r="C156" i="19" s="1"/>
  <c r="O106" i="19"/>
  <c r="N102" i="19"/>
  <c r="N101" i="19" s="1"/>
  <c r="L102" i="19"/>
  <c r="L101" i="19" s="1"/>
  <c r="D147" i="19"/>
  <c r="D146" i="19" s="1"/>
  <c r="C189" i="19"/>
  <c r="C188" i="19" s="1"/>
  <c r="O102" i="19" l="1"/>
  <c r="O101" i="19" s="1"/>
  <c r="E147" i="19"/>
  <c r="E146" i="19" s="1"/>
  <c r="F147" i="19" l="1"/>
  <c r="F146" i="19" s="1"/>
  <c r="G147" i="19" l="1"/>
  <c r="G146" i="19" s="1"/>
  <c r="H147" i="19" l="1"/>
  <c r="H146" i="19" s="1"/>
  <c r="N79" i="19" l="1"/>
  <c r="I147" i="19"/>
  <c r="I146" i="19" s="1"/>
  <c r="M79" i="19"/>
  <c r="G79" i="19"/>
  <c r="C209" i="19"/>
  <c r="C208" i="19" s="1"/>
  <c r="F79" i="19"/>
  <c r="E79" i="19"/>
  <c r="D79" i="19"/>
  <c r="H79" i="19"/>
  <c r="K79" i="19"/>
  <c r="I79" i="19"/>
  <c r="L79" i="19"/>
  <c r="L199" i="19" l="1"/>
  <c r="L198" i="19" s="1"/>
  <c r="M199" i="19"/>
  <c r="G199" i="19"/>
  <c r="G198" i="19" s="1"/>
  <c r="E199" i="19"/>
  <c r="E198" i="19" s="1"/>
  <c r="O202" i="19"/>
  <c r="D199" i="19"/>
  <c r="D198" i="19" s="1"/>
  <c r="I199" i="19"/>
  <c r="I198" i="19" s="1"/>
  <c r="H199" i="19"/>
  <c r="H198" i="19" s="1"/>
  <c r="J199" i="19"/>
  <c r="F199" i="19"/>
  <c r="F198" i="19" s="1"/>
  <c r="K199" i="19"/>
  <c r="K198" i="19" s="1"/>
  <c r="N199" i="19"/>
  <c r="N198" i="19" s="1"/>
  <c r="O80" i="19"/>
  <c r="C79" i="19"/>
  <c r="O200" i="19"/>
  <c r="C199" i="19"/>
  <c r="C198" i="19" s="1"/>
  <c r="J147" i="19"/>
  <c r="J146" i="19" s="1"/>
  <c r="M198" i="19" l="1"/>
  <c r="O199" i="19"/>
  <c r="D189" i="19"/>
  <c r="D188" i="19" s="1"/>
  <c r="K147" i="19"/>
  <c r="K146" i="19" s="1"/>
  <c r="E189" i="19"/>
  <c r="E188" i="19" s="1"/>
  <c r="D209" i="19"/>
  <c r="D208" i="19" s="1"/>
  <c r="L147" i="19" l="1"/>
  <c r="L146" i="19" s="1"/>
  <c r="E209" i="19"/>
  <c r="E208" i="19" s="1"/>
  <c r="F189" i="19"/>
  <c r="F188" i="19" s="1"/>
  <c r="M147" i="19" l="1"/>
  <c r="M146" i="19" s="1"/>
  <c r="G189" i="19"/>
  <c r="G188" i="19" s="1"/>
  <c r="F209" i="19"/>
  <c r="F208" i="19" s="1"/>
  <c r="N147" i="19" l="1"/>
  <c r="N146" i="19" s="1"/>
  <c r="H189" i="19"/>
  <c r="H188" i="19" s="1"/>
  <c r="G209" i="19"/>
  <c r="G208" i="19" s="1"/>
  <c r="H209" i="19" l="1"/>
  <c r="H208" i="19" s="1"/>
  <c r="I189" i="19"/>
  <c r="I188" i="19" s="1"/>
  <c r="J189" i="19" l="1"/>
  <c r="J188" i="19" s="1"/>
  <c r="I209" i="19"/>
  <c r="I208" i="19" s="1"/>
  <c r="J209" i="19" l="1"/>
  <c r="J208" i="19" s="1"/>
  <c r="K189" i="19"/>
  <c r="K188" i="19" s="1"/>
  <c r="K209" i="19" l="1"/>
  <c r="K208" i="19" s="1"/>
  <c r="L189" i="19"/>
  <c r="L188" i="19" s="1"/>
  <c r="L209" i="19" l="1"/>
  <c r="L208" i="19" s="1"/>
  <c r="M189" i="19"/>
  <c r="M188" i="19" s="1"/>
  <c r="N189" i="19" l="1"/>
  <c r="N188" i="19" s="1"/>
  <c r="M209" i="19"/>
  <c r="M208" i="19" l="1"/>
  <c r="N209" i="19"/>
  <c r="N208" i="19" s="1"/>
  <c r="J203" i="19" l="1"/>
  <c r="J198" i="19" s="1"/>
  <c r="O204" i="19"/>
  <c r="O203" i="19" s="1"/>
  <c r="O198" i="19" s="1"/>
  <c r="O81" i="19"/>
  <c r="O79" i="19" s="1"/>
  <c r="J79" i="19"/>
  <c r="N20" i="19" l="1"/>
  <c r="N19" i="19" s="1"/>
  <c r="N14" i="19" s="1"/>
  <c r="M20" i="19"/>
  <c r="M19" i="19" s="1"/>
  <c r="M14" i="19" s="1"/>
  <c r="L20" i="19"/>
  <c r="L19" i="19" s="1"/>
  <c r="L14" i="19" s="1"/>
  <c r="K20" i="19"/>
  <c r="K19" i="19" s="1"/>
  <c r="K14" i="19" s="1"/>
  <c r="K13" i="19" s="1"/>
  <c r="J20" i="19"/>
  <c r="J19" i="19" s="1"/>
  <c r="J14" i="19" s="1"/>
  <c r="I20" i="19"/>
  <c r="I19" i="19" s="1"/>
  <c r="I14" i="19" s="1"/>
  <c r="H20" i="19"/>
  <c r="H19" i="19" s="1"/>
  <c r="H14" i="19" s="1"/>
  <c r="G20" i="19"/>
  <c r="G19" i="19" s="1"/>
  <c r="G14" i="19" s="1"/>
  <c r="F20" i="19"/>
  <c r="F19" i="19" s="1"/>
  <c r="F14" i="19" s="1"/>
  <c r="E20" i="19"/>
  <c r="E19" i="19" s="1"/>
  <c r="E14" i="19" s="1"/>
  <c r="E13" i="19" s="1"/>
  <c r="D20" i="19"/>
  <c r="D19" i="19" s="1"/>
  <c r="D14" i="19" s="1"/>
  <c r="D13" i="19" s="1"/>
  <c r="C20" i="19" l="1"/>
  <c r="C19" i="19" s="1"/>
  <c r="C14" i="19" s="1"/>
  <c r="C13" i="19" s="1"/>
  <c r="O23" i="19"/>
  <c r="O20" i="19" s="1"/>
  <c r="O19" i="19" s="1"/>
  <c r="O14" i="19" s="1"/>
  <c r="M25" i="19" l="1"/>
  <c r="M13" i="19" s="1"/>
  <c r="I25" i="19" l="1"/>
  <c r="I13" i="19" s="1"/>
  <c r="J25" i="19"/>
  <c r="J13" i="19" s="1"/>
  <c r="H25" i="19" l="1"/>
  <c r="H13" i="19" s="1"/>
  <c r="G25" i="19" l="1"/>
  <c r="G13" i="19" s="1"/>
  <c r="N25" i="19" l="1"/>
  <c r="N13" i="19" s="1"/>
  <c r="L25" i="19"/>
  <c r="L13" i="19" s="1"/>
  <c r="F25" i="19" l="1"/>
  <c r="F13" i="19" s="1"/>
  <c r="O26" i="19"/>
  <c r="O25" i="19" s="1"/>
  <c r="O13" i="19" s="1"/>
</calcChain>
</file>

<file path=xl/sharedStrings.xml><?xml version="1.0" encoding="utf-8"?>
<sst xmlns="http://schemas.openxmlformats.org/spreadsheetml/2006/main" count="193" uniqueCount="69">
  <si>
    <t>PRINCIPAL</t>
  </si>
  <si>
    <t>FEB</t>
  </si>
  <si>
    <t>MAR</t>
  </si>
  <si>
    <t>MAY</t>
  </si>
  <si>
    <t>JUN</t>
  </si>
  <si>
    <t>JUL</t>
  </si>
  <si>
    <t>Total</t>
  </si>
  <si>
    <t xml:space="preserve">Preliminary Figures in Million of Dominican Pesos (DOP) </t>
  </si>
  <si>
    <t>CONCEPTS</t>
  </si>
  <si>
    <t>JAN</t>
  </si>
  <si>
    <t>APR</t>
  </si>
  <si>
    <t>DISBURSEMENTS</t>
  </si>
  <si>
    <t>I.- Disbursements/Allocations</t>
  </si>
  <si>
    <t>Budget Support</t>
  </si>
  <si>
    <t>Ministry of Finance (Medium/Long Term)</t>
  </si>
  <si>
    <t>Bonds</t>
  </si>
  <si>
    <t>Credit Lines Flows (See Details)</t>
  </si>
  <si>
    <t>Credits (Disbursements)</t>
  </si>
  <si>
    <t>Debits (Repayments)</t>
  </si>
  <si>
    <t>Adjustment for Change in Exchange Rate</t>
  </si>
  <si>
    <t>Administrative Debt</t>
  </si>
  <si>
    <t>Ministry of Finance</t>
  </si>
  <si>
    <t>Disbursements to Decentralized Institutions</t>
  </si>
  <si>
    <t>BanReservas Lending to Rest of NFPS</t>
  </si>
  <si>
    <t>II.- Regular principal maturities</t>
  </si>
  <si>
    <t>Central Government</t>
  </si>
  <si>
    <t>Of which: Bonds</t>
  </si>
  <si>
    <t>Rest of the Non Financial Public Sector</t>
  </si>
  <si>
    <t>III.- Principal payments of the period</t>
  </si>
  <si>
    <t>IV.- Renegotiations of Principal of the period</t>
  </si>
  <si>
    <t>INTERESTS</t>
  </si>
  <si>
    <t xml:space="preserve">    Central Government</t>
  </si>
  <si>
    <t xml:space="preserve">    Interests</t>
  </si>
  <si>
    <t xml:space="preserve">    Moratory Interests</t>
  </si>
  <si>
    <t xml:space="preserve">    Comissions</t>
  </si>
  <si>
    <t xml:space="preserve">    Rest of the Non Financial Public Sector</t>
  </si>
  <si>
    <t xml:space="preserve">    Interest</t>
  </si>
  <si>
    <t>SEPT</t>
  </si>
  <si>
    <t>OCT</t>
  </si>
  <si>
    <t>VI.- Principal Waivers of the period</t>
  </si>
  <si>
    <t>VII.- New principal of the period arrears (Unpaid maturities)</t>
  </si>
  <si>
    <t>VIII.-Principal arrears at the begining of the period</t>
  </si>
  <si>
    <t>IX.-  Payments of the Principal delays at the begining of the period</t>
  </si>
  <si>
    <t>X.- Renegotiations of Principal of previous periods</t>
  </si>
  <si>
    <t>XI.-  Principal Waivers of previous periods</t>
  </si>
  <si>
    <t>XII.-   Pending arrears of Principal of previous periods</t>
  </si>
  <si>
    <t xml:space="preserve">XIII.- Principal exchange rate adjustments </t>
  </si>
  <si>
    <t>XIV.- Principal arrears at the end of the period</t>
  </si>
  <si>
    <t>XV.- Regular Interest maturities</t>
  </si>
  <si>
    <t>XVI.- Interest payments of the period</t>
  </si>
  <si>
    <t>XVII.- Renegotiations of Interest of the period</t>
  </si>
  <si>
    <t>XVIII.- Interest Waivers of the period</t>
  </si>
  <si>
    <t>XIX.- New Interest of the period arrears (Unpaid maturities)</t>
  </si>
  <si>
    <t>XX.- Interest arrears at the begining of the period</t>
  </si>
  <si>
    <t>XXI.- Payments of the Interest dalays at the begining of the period</t>
  </si>
  <si>
    <t>XXII.- Renegotiations of Interest of previous periods</t>
  </si>
  <si>
    <t>XXIII.- Interest Waivers of previous periods</t>
  </si>
  <si>
    <t>XXIV.- Pending arrears of Interest of previous periods</t>
  </si>
  <si>
    <t xml:space="preserve">XXV.- Interest exchange rate adjustments </t>
  </si>
  <si>
    <t>XXVI.- Interest arrears at the end of the period</t>
  </si>
  <si>
    <t>V.- Credit Assignment Agreement</t>
  </si>
  <si>
    <t>NOV</t>
  </si>
  <si>
    <t>National Treasury (Short Term)</t>
  </si>
  <si>
    <t>DEC</t>
  </si>
  <si>
    <t>AGO</t>
  </si>
  <si>
    <t>Notes</t>
  </si>
  <si>
    <t xml:space="preserve">1/ Some lines do not present the total amount, because it shows a stock in a specific time.  </t>
  </si>
  <si>
    <t>Local Commercial Banking</t>
  </si>
  <si>
    <t>Evolution of the Domestic Public Debt of the Non-Financial Public Sector for January to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</si>
</sst>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[&gt;=0.05]#,##0.0;[&lt;=-0.05]\-#,##0.0;?0.0"/>
    <numFmt numFmtId="171" formatCode="[Black]#,##0.0;[Black]\-#,##0.0;;"/>
    <numFmt numFmtId="172" formatCode="[Black][&gt;0.05]#,##0.0;[Black][&lt;-0.05]\-#,##0.0;;"/>
    <numFmt numFmtId="173" formatCode="[Black][&gt;0.5]#,##0;[Black][&lt;-0.5]\-#,##0;;"/>
    <numFmt numFmtId="174" formatCode="_(* #,##0_);_(* \(#,##0\);_(* &quot;-&quot;??_);_(@_)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color indexed="10"/>
      <name val="MS Sans Serif"/>
      <family val="2"/>
    </font>
    <font>
      <sz val="8"/>
      <name val="Helv"/>
    </font>
    <font>
      <sz val="10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rgb="FF0070C0"/>
      <name val="Arial"/>
      <family val="2"/>
    </font>
    <font>
      <sz val="11"/>
      <color rgb="FF0070C0"/>
      <name val="Arial"/>
      <family val="2"/>
    </font>
    <font>
      <b/>
      <u val="singleAccounting"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1"/>
      <name val="Arial"/>
      <family val="2"/>
    </font>
    <font>
      <b/>
      <sz val="11"/>
      <color theme="3" tint="0.39997558519241921"/>
      <name val="Arial"/>
      <family val="2"/>
    </font>
    <font>
      <b/>
      <sz val="11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169" fontId="12" fillId="0" borderId="0" applyFont="0" applyFill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0" borderId="1">
      <protection hidden="1"/>
    </xf>
    <xf numFmtId="0" fontId="14" fillId="2" borderId="1" applyNumberFormat="0" applyFont="0" applyBorder="0" applyAlignment="0" applyProtection="0">
      <protection hidden="1"/>
    </xf>
    <xf numFmtId="0" fontId="30" fillId="27" borderId="0" applyNumberFormat="0" applyBorder="0" applyAlignment="0" applyProtection="0"/>
    <xf numFmtId="0" fontId="31" fillId="28" borderId="13" applyNumberFormat="0" applyAlignment="0" applyProtection="0"/>
    <xf numFmtId="0" fontId="32" fillId="29" borderId="14" applyNumberFormat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8" fillId="31" borderId="13" applyNumberFormat="0" applyAlignment="0" applyProtection="0"/>
    <xf numFmtId="0" fontId="39" fillId="0" borderId="18" applyNumberFormat="0" applyFill="0" applyAlignment="0" applyProtection="0"/>
    <xf numFmtId="0" fontId="15" fillId="0" borderId="1">
      <alignment horizontal="left"/>
      <protection locked="0"/>
    </xf>
    <xf numFmtId="43" fontId="1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0" fillId="32" borderId="0" applyNumberFormat="0" applyBorder="0" applyAlignment="0" applyProtection="0"/>
    <xf numFmtId="0" fontId="17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" fillId="0" borderId="0" applyFill="0" applyBorder="0" applyAlignment="0" applyProtection="0">
      <alignment horizontal="right"/>
    </xf>
    <xf numFmtId="170" fontId="16" fillId="0" borderId="0" applyFill="0" applyBorder="0" applyAlignment="0" applyProtection="0">
      <alignment horizontal="right"/>
    </xf>
    <xf numFmtId="170" fontId="16" fillId="0" borderId="0" applyFill="0" applyBorder="0" applyAlignment="0" applyProtection="0">
      <alignment horizontal="right"/>
    </xf>
    <xf numFmtId="0" fontId="28" fillId="33" borderId="19" applyNumberFormat="0" applyFont="0" applyAlignment="0" applyProtection="0"/>
    <xf numFmtId="0" fontId="41" fillId="28" borderId="20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  <xf numFmtId="0" fontId="18" fillId="0" borderId="1" applyNumberFormat="0" applyFill="0" applyBorder="0" applyAlignment="0" applyProtection="0">
      <protection hidden="1"/>
    </xf>
    <xf numFmtId="0" fontId="19" fillId="2" borderId="1"/>
    <xf numFmtId="0" fontId="42" fillId="0" borderId="21" applyNumberFormat="0" applyFill="0" applyAlignment="0" applyProtection="0"/>
    <xf numFmtId="0" fontId="4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33" borderId="19" applyNumberFormat="0" applyFont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9" fillId="0" borderId="0" xfId="64" applyFont="1" applyFill="1" applyBorder="1"/>
    <xf numFmtId="43" fontId="9" fillId="0" borderId="0" xfId="36" applyFont="1" applyFill="1" applyBorder="1" applyAlignment="1"/>
    <xf numFmtId="0" fontId="44" fillId="0" borderId="0" xfId="64" applyFont="1" applyFill="1" applyBorder="1"/>
    <xf numFmtId="0" fontId="44" fillId="0" borderId="0" xfId="64" applyFont="1" applyFill="1"/>
    <xf numFmtId="0" fontId="44" fillId="0" borderId="0" xfId="64" applyFont="1" applyFill="1" applyBorder="1" applyAlignment="1">
      <alignment horizontal="center" vertical="center"/>
    </xf>
    <xf numFmtId="0" fontId="44" fillId="0" borderId="0" xfId="64" applyFont="1" applyFill="1" applyAlignment="1">
      <alignment horizontal="center" vertical="center"/>
    </xf>
    <xf numFmtId="43" fontId="44" fillId="0" borderId="0" xfId="36" applyFont="1" applyFill="1" applyBorder="1" applyAlignment="1"/>
    <xf numFmtId="0" fontId="46" fillId="0" borderId="0" xfId="64" applyFont="1" applyFill="1" applyBorder="1"/>
    <xf numFmtId="164" fontId="46" fillId="0" borderId="0" xfId="64" applyNumberFormat="1" applyFont="1" applyFill="1" applyBorder="1" applyAlignment="1" applyProtection="1">
      <alignment horizontal="left"/>
    </xf>
    <xf numFmtId="0" fontId="46" fillId="0" borderId="0" xfId="64" applyFont="1" applyFill="1"/>
    <xf numFmtId="0" fontId="47" fillId="0" borderId="0" xfId="64" applyFont="1" applyFill="1" applyBorder="1"/>
    <xf numFmtId="0" fontId="47" fillId="0" borderId="0" xfId="64" applyFont="1" applyFill="1"/>
    <xf numFmtId="0" fontId="48" fillId="0" borderId="0" xfId="64" applyFont="1" applyFill="1" applyBorder="1"/>
    <xf numFmtId="0" fontId="48" fillId="0" borderId="0" xfId="64" applyFont="1" applyFill="1"/>
    <xf numFmtId="0" fontId="45" fillId="0" borderId="0" xfId="64" applyFont="1" applyFill="1" applyBorder="1"/>
    <xf numFmtId="0" fontId="45" fillId="0" borderId="0" xfId="64" applyFont="1" applyFill="1"/>
    <xf numFmtId="164" fontId="44" fillId="0" borderId="0" xfId="64" applyNumberFormat="1" applyFont="1" applyFill="1" applyBorder="1" applyAlignment="1" applyProtection="1">
      <alignment horizontal="left" indent="3"/>
    </xf>
    <xf numFmtId="164" fontId="45" fillId="0" borderId="0" xfId="64" applyNumberFormat="1" applyFont="1" applyFill="1" applyBorder="1" applyAlignment="1" applyProtection="1">
      <alignment horizontal="left" indent="3"/>
    </xf>
    <xf numFmtId="164" fontId="44" fillId="0" borderId="0" xfId="64" applyNumberFormat="1" applyFont="1" applyFill="1" applyBorder="1" applyProtection="1"/>
    <xf numFmtId="164" fontId="49" fillId="0" borderId="0" xfId="64" applyNumberFormat="1" applyFont="1" applyFill="1" applyBorder="1" applyProtection="1"/>
    <xf numFmtId="164" fontId="44" fillId="0" borderId="7" xfId="64" applyNumberFormat="1" applyFont="1" applyFill="1" applyBorder="1" applyAlignment="1" applyProtection="1">
      <alignment horizontal="left" indent="3"/>
    </xf>
    <xf numFmtId="43" fontId="44" fillId="0" borderId="0" xfId="36" applyFont="1" applyFill="1" applyBorder="1" applyAlignment="1" applyProtection="1"/>
    <xf numFmtId="0" fontId="50" fillId="0" borderId="0" xfId="64" applyFont="1" applyFill="1" applyBorder="1"/>
    <xf numFmtId="0" fontId="50" fillId="0" borderId="0" xfId="64" applyFont="1" applyFill="1"/>
    <xf numFmtId="43" fontId="45" fillId="0" borderId="0" xfId="35" applyFont="1" applyFill="1" applyBorder="1" applyAlignment="1"/>
    <xf numFmtId="43" fontId="45" fillId="0" borderId="0" xfId="35" applyFont="1" applyFill="1" applyBorder="1" applyAlignment="1" applyProtection="1"/>
    <xf numFmtId="43" fontId="45" fillId="0" borderId="0" xfId="35" applyFont="1" applyFill="1" applyBorder="1" applyAlignment="1" applyProtection="1">
      <alignment horizontal="center"/>
    </xf>
    <xf numFmtId="0" fontId="47" fillId="34" borderId="0" xfId="64" applyFont="1" applyFill="1" applyBorder="1" applyAlignment="1">
      <alignment horizontal="left" indent="1"/>
    </xf>
    <xf numFmtId="43" fontId="9" fillId="0" borderId="1" xfId="36" applyFont="1" applyFill="1" applyBorder="1" applyAlignment="1"/>
    <xf numFmtId="164" fontId="9" fillId="0" borderId="0" xfId="64" applyNumberFormat="1" applyFont="1" applyFill="1" applyBorder="1" applyAlignment="1" applyProtection="1">
      <alignment horizontal="left" indent="3"/>
    </xf>
    <xf numFmtId="164" fontId="25" fillId="0" borderId="0" xfId="64" applyNumberFormat="1" applyFont="1" applyFill="1" applyBorder="1" applyAlignment="1" applyProtection="1">
      <alignment horizontal="left" indent="3"/>
    </xf>
    <xf numFmtId="0" fontId="25" fillId="34" borderId="0" xfId="64" applyFont="1" applyFill="1" applyBorder="1" applyAlignment="1">
      <alignment horizontal="left" indent="1"/>
    </xf>
    <xf numFmtId="0" fontId="26" fillId="34" borderId="0" xfId="64" applyFont="1" applyFill="1" applyBorder="1"/>
    <xf numFmtId="0" fontId="27" fillId="34" borderId="0" xfId="64" applyFont="1" applyFill="1" applyBorder="1" applyAlignment="1">
      <alignment horizontal="left"/>
    </xf>
    <xf numFmtId="0" fontId="9" fillId="34" borderId="0" xfId="0" applyFont="1" applyFill="1" applyBorder="1" applyAlignment="1">
      <alignment horizontal="left" indent="4"/>
    </xf>
    <xf numFmtId="43" fontId="8" fillId="0" borderId="0" xfId="36" applyFont="1" applyFill="1" applyBorder="1" applyAlignment="1" applyProtection="1"/>
    <xf numFmtId="164" fontId="8" fillId="0" borderId="0" xfId="64" applyNumberFormat="1" applyFont="1" applyFill="1" applyBorder="1" applyAlignment="1" applyProtection="1">
      <alignment horizontal="center"/>
    </xf>
    <xf numFmtId="43" fontId="8" fillId="0" borderId="0" xfId="36" applyFont="1" applyFill="1" applyBorder="1" applyAlignment="1" applyProtection="1">
      <alignment horizontal="center"/>
    </xf>
    <xf numFmtId="0" fontId="9" fillId="0" borderId="0" xfId="64" applyFont="1" applyFill="1" applyBorder="1" applyAlignment="1">
      <alignment horizontal="left" indent="2"/>
    </xf>
    <xf numFmtId="0" fontId="9" fillId="0" borderId="0" xfId="64" applyFont="1" applyBorder="1" applyAlignment="1">
      <alignment horizontal="left" indent="3"/>
    </xf>
    <xf numFmtId="164" fontId="9" fillId="0" borderId="0" xfId="64" applyNumberFormat="1" applyFont="1" applyFill="1" applyBorder="1" applyProtection="1"/>
    <xf numFmtId="0" fontId="9" fillId="0" borderId="0" xfId="64" applyFont="1" applyBorder="1" applyAlignment="1">
      <alignment horizontal="left" indent="2"/>
    </xf>
    <xf numFmtId="43" fontId="8" fillId="0" borderId="0" xfId="36" applyFont="1" applyFill="1" applyBorder="1" applyProtection="1"/>
    <xf numFmtId="43" fontId="9" fillId="0" borderId="0" xfId="36" applyFont="1" applyFill="1"/>
    <xf numFmtId="43" fontId="27" fillId="0" borderId="0" xfId="36" applyFont="1" applyFill="1" applyBorder="1" applyAlignment="1" applyProtection="1">
      <alignment horizontal="center"/>
    </xf>
    <xf numFmtId="43" fontId="8" fillId="0" borderId="0" xfId="36" applyFont="1" applyFill="1" applyBorder="1" applyAlignment="1"/>
    <xf numFmtId="43" fontId="45" fillId="0" borderId="0" xfId="36" applyFont="1" applyFill="1" applyBorder="1" applyAlignment="1" applyProtection="1"/>
    <xf numFmtId="43" fontId="45" fillId="0" borderId="0" xfId="36" applyFont="1" applyFill="1" applyBorder="1" applyAlignment="1" applyProtection="1">
      <alignment horizontal="center"/>
    </xf>
    <xf numFmtId="43" fontId="45" fillId="0" borderId="5" xfId="35" applyFont="1" applyFill="1" applyBorder="1" applyAlignment="1"/>
    <xf numFmtId="43" fontId="45" fillId="0" borderId="5" xfId="35" applyFont="1" applyFill="1" applyBorder="1" applyAlignment="1" applyProtection="1"/>
    <xf numFmtId="43" fontId="45" fillId="0" borderId="2" xfId="35" applyFont="1" applyFill="1" applyBorder="1" applyAlignment="1" applyProtection="1"/>
    <xf numFmtId="164" fontId="50" fillId="0" borderId="0" xfId="64" applyNumberFormat="1" applyFont="1" applyFill="1" applyBorder="1" applyAlignment="1" applyProtection="1">
      <alignment horizontal="left" indent="3"/>
    </xf>
    <xf numFmtId="43" fontId="6" fillId="0" borderId="1" xfId="36" applyFont="1" applyFill="1" applyBorder="1" applyAlignment="1"/>
    <xf numFmtId="43" fontId="5" fillId="0" borderId="1" xfId="97" applyFont="1" applyFill="1" applyBorder="1" applyAlignment="1"/>
    <xf numFmtId="43" fontId="51" fillId="0" borderId="1" xfId="97" applyFont="1" applyFill="1" applyBorder="1" applyAlignment="1"/>
    <xf numFmtId="43" fontId="9" fillId="0" borderId="1" xfId="97" applyFont="1" applyFill="1" applyBorder="1" applyAlignment="1"/>
    <xf numFmtId="43" fontId="9" fillId="0" borderId="5" xfId="97" applyFont="1" applyFill="1" applyBorder="1" applyAlignment="1"/>
    <xf numFmtId="43" fontId="45" fillId="0" borderId="1" xfId="97" applyFont="1" applyFill="1" applyBorder="1" applyAlignment="1" applyProtection="1"/>
    <xf numFmtId="43" fontId="51" fillId="0" borderId="5" xfId="97" applyFont="1" applyFill="1" applyBorder="1" applyAlignment="1"/>
    <xf numFmtId="43" fontId="45" fillId="0" borderId="1" xfId="97" applyFont="1" applyFill="1" applyBorder="1" applyAlignment="1"/>
    <xf numFmtId="43" fontId="4" fillId="0" borderId="1" xfId="97" applyFont="1" applyFill="1" applyBorder="1" applyAlignment="1"/>
    <xf numFmtId="43" fontId="52" fillId="0" borderId="1" xfId="97" applyFont="1" applyFill="1" applyBorder="1" applyAlignment="1"/>
    <xf numFmtId="43" fontId="45" fillId="0" borderId="5" xfId="97" applyFont="1" applyFill="1" applyBorder="1" applyAlignment="1"/>
    <xf numFmtId="43" fontId="9" fillId="0" borderId="0" xfId="97" applyFont="1" applyFill="1" applyBorder="1" applyAlignment="1"/>
    <xf numFmtId="43" fontId="3" fillId="0" borderId="0" xfId="97" applyFont="1" applyFill="1" applyBorder="1" applyAlignment="1"/>
    <xf numFmtId="43" fontId="3" fillId="0" borderId="1" xfId="97" applyFont="1" applyFill="1" applyBorder="1" applyAlignment="1"/>
    <xf numFmtId="43" fontId="3" fillId="0" borderId="5" xfId="97" applyFont="1" applyFill="1" applyBorder="1" applyAlignment="1"/>
    <xf numFmtId="43" fontId="46" fillId="0" borderId="1" xfId="97" applyFont="1" applyFill="1" applyBorder="1" applyAlignment="1"/>
    <xf numFmtId="43" fontId="45" fillId="0" borderId="0" xfId="97" applyFont="1" applyFill="1" applyBorder="1" applyAlignment="1" applyProtection="1"/>
    <xf numFmtId="43" fontId="45" fillId="0" borderId="0" xfId="97" applyFont="1" applyFill="1" applyBorder="1" applyAlignment="1" applyProtection="1">
      <alignment horizontal="center"/>
    </xf>
    <xf numFmtId="43" fontId="3" fillId="0" borderId="1" xfId="97" applyFont="1" applyFill="1" applyBorder="1" applyAlignment="1" applyProtection="1"/>
    <xf numFmtId="43" fontId="3" fillId="0" borderId="6" xfId="97" applyFont="1" applyFill="1" applyBorder="1" applyAlignment="1" applyProtection="1"/>
    <xf numFmtId="43" fontId="3" fillId="0" borderId="0" xfId="97" applyFont="1" applyFill="1" applyBorder="1" applyAlignment="1" applyProtection="1"/>
    <xf numFmtId="0" fontId="46" fillId="0" borderId="0" xfId="0" applyFont="1" applyFill="1" applyBorder="1"/>
    <xf numFmtId="43" fontId="45" fillId="0" borderId="1" xfId="97" applyNumberFormat="1" applyFont="1" applyFill="1" applyBorder="1" applyAlignment="1"/>
    <xf numFmtId="43" fontId="55" fillId="0" borderId="1" xfId="97" applyFont="1" applyFill="1" applyBorder="1" applyAlignment="1"/>
    <xf numFmtId="43" fontId="3" fillId="0" borderId="5" xfId="35" applyFont="1" applyFill="1" applyBorder="1" applyAlignment="1" applyProtection="1"/>
    <xf numFmtId="43" fontId="3" fillId="0" borderId="1" xfId="97" applyFont="1" applyFill="1" applyBorder="1" applyAlignment="1"/>
    <xf numFmtId="43" fontId="8" fillId="0" borderId="5" xfId="35" applyFont="1" applyFill="1" applyBorder="1" applyAlignment="1"/>
    <xf numFmtId="0" fontId="48" fillId="0" borderId="0" xfId="0" applyFont="1" applyFill="1" applyBorder="1"/>
    <xf numFmtId="43" fontId="3" fillId="0" borderId="1" xfId="35" applyFont="1" applyFill="1" applyBorder="1" applyAlignment="1"/>
    <xf numFmtId="43" fontId="51" fillId="0" borderId="5" xfId="35" applyFont="1" applyFill="1" applyBorder="1" applyAlignment="1"/>
    <xf numFmtId="164" fontId="57" fillId="35" borderId="10" xfId="64" applyNumberFormat="1" applyFont="1" applyFill="1" applyBorder="1" applyAlignment="1" applyProtection="1">
      <alignment horizontal="center" vertical="center"/>
    </xf>
    <xf numFmtId="43" fontId="57" fillId="35" borderId="10" xfId="36" applyFont="1" applyFill="1" applyBorder="1" applyAlignment="1" applyProtection="1">
      <alignment horizontal="center" vertical="center"/>
    </xf>
    <xf numFmtId="43" fontId="57" fillId="35" borderId="10" xfId="97" applyFont="1" applyFill="1" applyBorder="1" applyAlignment="1" applyProtection="1">
      <alignment horizontal="center" vertical="center"/>
    </xf>
    <xf numFmtId="43" fontId="57" fillId="35" borderId="10" xfId="35" applyFont="1" applyFill="1" applyBorder="1" applyAlignment="1" applyProtection="1">
      <alignment horizontal="center" vertical="center"/>
    </xf>
    <xf numFmtId="39" fontId="45" fillId="37" borderId="3" xfId="64" applyNumberFormat="1" applyFont="1" applyFill="1" applyBorder="1" applyProtection="1"/>
    <xf numFmtId="43" fontId="45" fillId="37" borderId="4" xfId="97" applyFont="1" applyFill="1" applyBorder="1" applyAlignment="1" applyProtection="1"/>
    <xf numFmtId="43" fontId="45" fillId="37" borderId="11" xfId="97" applyFont="1" applyFill="1" applyBorder="1" applyAlignment="1" applyProtection="1"/>
    <xf numFmtId="39" fontId="45" fillId="37" borderId="0" xfId="64" applyNumberFormat="1" applyFont="1" applyFill="1" applyBorder="1" applyProtection="1"/>
    <xf numFmtId="43" fontId="45" fillId="37" borderId="1" xfId="97" applyFont="1" applyFill="1" applyBorder="1" applyAlignment="1" applyProtection="1"/>
    <xf numFmtId="43" fontId="45" fillId="37" borderId="5" xfId="35" applyFont="1" applyFill="1" applyBorder="1" applyAlignment="1"/>
    <xf numFmtId="0" fontId="8" fillId="37" borderId="7" xfId="64" applyFont="1" applyFill="1" applyBorder="1"/>
    <xf numFmtId="43" fontId="45" fillId="37" borderId="6" xfId="97" applyFont="1" applyFill="1" applyBorder="1" applyAlignment="1"/>
    <xf numFmtId="43" fontId="45" fillId="37" borderId="2" xfId="97" applyFont="1" applyFill="1" applyBorder="1" applyAlignment="1"/>
    <xf numFmtId="39" fontId="8" fillId="37" borderId="7" xfId="64" applyNumberFormat="1" applyFont="1" applyFill="1" applyBorder="1" applyProtection="1"/>
    <xf numFmtId="43" fontId="8" fillId="37" borderId="6" xfId="97" applyFont="1" applyFill="1" applyBorder="1" applyAlignment="1" applyProtection="1"/>
    <xf numFmtId="43" fontId="8" fillId="37" borderId="2" xfId="97" applyFont="1" applyFill="1" applyBorder="1" applyAlignment="1" applyProtection="1"/>
    <xf numFmtId="43" fontId="8" fillId="37" borderId="2" xfId="35" applyFont="1" applyFill="1" applyBorder="1" applyAlignment="1" applyProtection="1"/>
    <xf numFmtId="164" fontId="8" fillId="37" borderId="8" xfId="64" applyNumberFormat="1" applyFont="1" applyFill="1" applyBorder="1" applyProtection="1"/>
    <xf numFmtId="43" fontId="8" fillId="37" borderId="9" xfId="97" applyFont="1" applyFill="1" applyBorder="1" applyAlignment="1" applyProtection="1"/>
    <xf numFmtId="43" fontId="8" fillId="37" borderId="12" xfId="97" applyFont="1" applyFill="1" applyBorder="1" applyAlignment="1" applyProtection="1"/>
    <xf numFmtId="164" fontId="8" fillId="37" borderId="7" xfId="64" applyNumberFormat="1" applyFont="1" applyFill="1" applyBorder="1" applyProtection="1"/>
    <xf numFmtId="43" fontId="8" fillId="37" borderId="12" xfId="35" applyFont="1" applyFill="1" applyBorder="1" applyAlignment="1" applyProtection="1"/>
    <xf numFmtId="43" fontId="52" fillId="37" borderId="5" xfId="35" applyFont="1" applyFill="1" applyBorder="1" applyAlignment="1"/>
    <xf numFmtId="43" fontId="46" fillId="37" borderId="5" xfId="35" applyFont="1" applyFill="1" applyBorder="1" applyAlignment="1"/>
    <xf numFmtId="43" fontId="53" fillId="37" borderId="5" xfId="35" applyFont="1" applyFill="1" applyBorder="1" applyAlignment="1"/>
    <xf numFmtId="43" fontId="8" fillId="37" borderId="5" xfId="35" applyFont="1" applyFill="1" applyBorder="1" applyAlignment="1"/>
    <xf numFmtId="43" fontId="3" fillId="37" borderId="5" xfId="35" applyFont="1" applyFill="1" applyBorder="1" applyAlignment="1"/>
    <xf numFmtId="43" fontId="56" fillId="37" borderId="5" xfId="35" applyFont="1" applyFill="1" applyBorder="1" applyAlignment="1"/>
    <xf numFmtId="0" fontId="47" fillId="34" borderId="0" xfId="104" applyFont="1" applyFill="1" applyBorder="1" applyAlignment="1">
      <alignment horizontal="left" indent="1"/>
    </xf>
    <xf numFmtId="174" fontId="9" fillId="0" borderId="0" xfId="36" applyNumberFormat="1" applyFont="1" applyFill="1" applyBorder="1" applyAlignment="1"/>
    <xf numFmtId="0" fontId="3" fillId="0" borderId="0" xfId="64" applyFont="1" applyFill="1" applyBorder="1" applyAlignment="1">
      <alignment horizontal="center" vertical="center"/>
    </xf>
    <xf numFmtId="43" fontId="57" fillId="0" borderId="0" xfId="36" applyFont="1" applyFill="1" applyBorder="1" applyAlignment="1" applyProtection="1">
      <alignment horizontal="center" vertical="center"/>
    </xf>
    <xf numFmtId="43" fontId="57" fillId="0" borderId="0" xfId="97" applyFont="1" applyFill="1" applyBorder="1" applyAlignment="1" applyProtection="1">
      <alignment horizontal="center" vertical="center"/>
    </xf>
    <xf numFmtId="43" fontId="44" fillId="0" borderId="0" xfId="64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164" fontId="54" fillId="36" borderId="10" xfId="64" applyNumberFormat="1" applyFont="1" applyFill="1" applyBorder="1" applyAlignment="1" applyProtection="1">
      <alignment horizontal="center"/>
    </xf>
    <xf numFmtId="0" fontId="21" fillId="0" borderId="0" xfId="64" applyFont="1" applyFill="1" applyBorder="1" applyAlignment="1">
      <alignment horizontal="center"/>
    </xf>
    <xf numFmtId="164" fontId="23" fillId="0" borderId="10" xfId="64" applyNumberFormat="1" applyFont="1" applyFill="1" applyBorder="1" applyAlignment="1" applyProtection="1">
      <alignment horizontal="center" wrapText="1"/>
    </xf>
    <xf numFmtId="164" fontId="24" fillId="0" borderId="0" xfId="64" applyNumberFormat="1" applyFont="1" applyFill="1" applyBorder="1" applyAlignment="1" applyProtection="1">
      <alignment horizontal="center" vertical="center" wrapText="1"/>
    </xf>
    <xf numFmtId="164" fontId="21" fillId="0" borderId="0" xfId="64" applyNumberFormat="1" applyFont="1" applyFill="1" applyBorder="1" applyAlignment="1" applyProtection="1">
      <alignment horizontal="center" wrapText="1"/>
    </xf>
  </cellXfs>
  <cellStyles count="131">
    <cellStyle name="1 indent" xfId="1"/>
    <cellStyle name="2 indents" xfId="2"/>
    <cellStyle name="20% - Accent1 2" xfId="3"/>
    <cellStyle name="20% - Accent1 2 2" xfId="116"/>
    <cellStyle name="20% - Accent2 2" xfId="4"/>
    <cellStyle name="20% - Accent2 2 2" xfId="117"/>
    <cellStyle name="20% - Accent3 2" xfId="5"/>
    <cellStyle name="20% - Accent3 2 2" xfId="118"/>
    <cellStyle name="20% - Accent4 2" xfId="6"/>
    <cellStyle name="20% - Accent4 2 2" xfId="119"/>
    <cellStyle name="20% - Accent5 2" xfId="7"/>
    <cellStyle name="20% - Accent5 2 2" xfId="120"/>
    <cellStyle name="20% - Accent6 2" xfId="8"/>
    <cellStyle name="20% - Accent6 2 2" xfId="121"/>
    <cellStyle name="3 indents" xfId="9"/>
    <cellStyle name="4 indents" xfId="10"/>
    <cellStyle name="40% - Accent1 2" xfId="11"/>
    <cellStyle name="40% - Accent1 2 2" xfId="122"/>
    <cellStyle name="40% - Accent2 2" xfId="12"/>
    <cellStyle name="40% - Accent2 2 2" xfId="123"/>
    <cellStyle name="40% - Accent3 2" xfId="13"/>
    <cellStyle name="40% - Accent3 2 2" xfId="124"/>
    <cellStyle name="40% - Accent4 2" xfId="14"/>
    <cellStyle name="40% - Accent4 2 2" xfId="125"/>
    <cellStyle name="40% - Accent5 2" xfId="15"/>
    <cellStyle name="40% - Accent5 2 2" xfId="126"/>
    <cellStyle name="40% - Accent6 2" xfId="16"/>
    <cellStyle name="40% - Accent6 2 2" xfId="127"/>
    <cellStyle name="5 indents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Array" xfId="30"/>
    <cellStyle name="Array Enter" xfId="31"/>
    <cellStyle name="Bad 2" xfId="32"/>
    <cellStyle name="Calculation 2" xfId="33"/>
    <cellStyle name="Check Cell 2" xfId="34"/>
    <cellStyle name="Comma" xfId="35" builtinId="3"/>
    <cellStyle name="Comma 2" xfId="36"/>
    <cellStyle name="Comma 2 2" xfId="37"/>
    <cellStyle name="Comma 2 2 2" xfId="97"/>
    <cellStyle name="Comma 2 3" xfId="38"/>
    <cellStyle name="Comma 2 3 2" xfId="98"/>
    <cellStyle name="Comma 2 4" xfId="96"/>
    <cellStyle name="Comma 3" xfId="39"/>
    <cellStyle name="Comma 3 2" xfId="40"/>
    <cellStyle name="Comma 3 2 2" xfId="100"/>
    <cellStyle name="Comma 3 3" xfId="41"/>
    <cellStyle name="Comma 3 3 2" xfId="128"/>
    <cellStyle name="Comma 3 4" xfId="99"/>
    <cellStyle name="Comma 3 5" xfId="130"/>
    <cellStyle name="Comma 4 2" xfId="42"/>
    <cellStyle name="Comma 5" xfId="43"/>
    <cellStyle name="Comma 6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imf-one decimal" xfId="51"/>
    <cellStyle name="imf-zero decimal" xfId="52"/>
    <cellStyle name="Input 2" xfId="53"/>
    <cellStyle name="Linked Cell 2" xfId="54"/>
    <cellStyle name="MacroCode" xfId="55"/>
    <cellStyle name="Millares 2" xfId="56"/>
    <cellStyle name="Millares 2 2" xfId="101"/>
    <cellStyle name="Milliers [0]_Encours - Apr rééch" xfId="57"/>
    <cellStyle name="Milliers_Encours - Apr rééch" xfId="58"/>
    <cellStyle name="Monétaire [0]_Encours - Apr rééch" xfId="59"/>
    <cellStyle name="Monétaire_Encours - Apr rééch" xfId="60"/>
    <cellStyle name="Neutral 2" xfId="61"/>
    <cellStyle name="Normal" xfId="0" builtinId="0"/>
    <cellStyle name="Normal - Style1" xfId="62"/>
    <cellStyle name="Normal 2" xfId="63"/>
    <cellStyle name="Normal 2 2" xfId="64"/>
    <cellStyle name="Normal 2 2 2" xfId="65"/>
    <cellStyle name="Normal 2 2 2 2" xfId="66"/>
    <cellStyle name="Normal 2 2 2 2 2" xfId="67"/>
    <cellStyle name="Normal 2 2 2 2 2 2" xfId="104"/>
    <cellStyle name="Normal 2 2 2 2 3" xfId="68"/>
    <cellStyle name="Normal 2 2 2 2 3 2" xfId="105"/>
    <cellStyle name="Normal 2 2 2 3" xfId="69"/>
    <cellStyle name="Normal 2 2 2 3 2" xfId="106"/>
    <cellStyle name="Normal 2 2 2 4" xfId="70"/>
    <cellStyle name="Normal 2 2 2 5" xfId="103"/>
    <cellStyle name="Normal 2 2 3" xfId="71"/>
    <cellStyle name="Normal 2 2 3 2" xfId="72"/>
    <cellStyle name="Normal 2 2 3 3" xfId="73"/>
    <cellStyle name="Normal 2 2 3 4" xfId="107"/>
    <cellStyle name="Normal 2 2 4" xfId="74"/>
    <cellStyle name="Normal 2 2 4 2" xfId="108"/>
    <cellStyle name="Normal 2 2 5" xfId="102"/>
    <cellStyle name="Normal 2 3" xfId="75"/>
    <cellStyle name="Normal 2 3 2" xfId="109"/>
    <cellStyle name="Normal 3" xfId="76"/>
    <cellStyle name="Normal 3 2" xfId="77"/>
    <cellStyle name="Normal 3 2 2" xfId="111"/>
    <cellStyle name="Normal 3 3" xfId="110"/>
    <cellStyle name="Normal 4" xfId="78"/>
    <cellStyle name="Normal 4 2" xfId="112"/>
    <cellStyle name="Normal Table" xfId="79"/>
    <cellStyle name="Normal Table 2" xfId="80"/>
    <cellStyle name="Normal Table 3" xfId="81"/>
    <cellStyle name="Note 2" xfId="82"/>
    <cellStyle name="Note 2 2" xfId="129"/>
    <cellStyle name="Output 2" xfId="83"/>
    <cellStyle name="Percent 2" xfId="84"/>
    <cellStyle name="Percent 2 2" xfId="113"/>
    <cellStyle name="Percent 3" xfId="85"/>
    <cellStyle name="Percent 3 2" xfId="114"/>
    <cellStyle name="Percent 5" xfId="86"/>
    <cellStyle name="percentage difference" xfId="87"/>
    <cellStyle name="percentage difference one decimal" xfId="88"/>
    <cellStyle name="percentage difference zero decimal" xfId="89"/>
    <cellStyle name="Porcentual 2" xfId="90"/>
    <cellStyle name="Porcentual 2 2" xfId="115"/>
    <cellStyle name="Publication" xfId="91"/>
    <cellStyle name="Red Text" xfId="92"/>
    <cellStyle name="TopGrey" xfId="93"/>
    <cellStyle name="Total 2" xfId="94"/>
    <cellStyle name="Warning Text 2" xfId="95"/>
  </cellStyles>
  <dxfs count="0"/>
  <tableStyles count="0" defaultTableStyle="TableStyleMedium9" defaultPivotStyle="PivotStyleLight16"/>
  <colors>
    <mruColors>
      <color rgb="FFDCE6F1"/>
      <color rgb="FFC5D9F1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.gov.do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reditopublico.gov.do/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133350</xdr:rowOff>
    </xdr:from>
    <xdr:to>
      <xdr:col>3</xdr:col>
      <xdr:colOff>0</xdr:colOff>
      <xdr:row>8</xdr:row>
      <xdr:rowOff>119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1828800" y="771525"/>
          <a:ext cx="0" cy="3619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3</xdr:col>
      <xdr:colOff>0</xdr:colOff>
      <xdr:row>8</xdr:row>
      <xdr:rowOff>119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5781675" y="1685925"/>
          <a:ext cx="0" cy="5143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1878806</xdr:colOff>
      <xdr:row>4</xdr:row>
      <xdr:rowOff>28575</xdr:rowOff>
    </xdr:to>
    <xdr:pic>
      <xdr:nvPicPr>
        <xdr:cNvPr id="9" name="Picture 8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1907381</xdr:colOff>
      <xdr:row>0</xdr:row>
      <xdr:rowOff>0</xdr:rowOff>
    </xdr:from>
    <xdr:to>
      <xdr:col>3</xdr:col>
      <xdr:colOff>621305</xdr:colOff>
      <xdr:row>4</xdr:row>
      <xdr:rowOff>9525</xdr:rowOff>
    </xdr:to>
    <xdr:pic>
      <xdr:nvPicPr>
        <xdr:cNvPr id="10" name="index_r2_c6" descr="http://www.creditopublico.gov.do/images/index_r2_c6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4187398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ETHIOPIA\Mission\Tem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DomRep-BOP-vActive-0312M-DS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GCP-OUT/Middle_Office/Webpage/Informacion%20Mensual/2013/Ingles/Jun13/Documents%20and%20Settings/1987216/Local%20Settings/Temporary%20Internet%20Files/OLK6/balanza%20revision%202002-2004%20CParis%20(revision%20de%20abril%2004)vigen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_stre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995063\Local%20Settings\Temporary%20Internet%20Files\OLKCE\PROY2003\EXCEL\PROY%20-%20PROYECCION%20SERVICIO%202000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GCP-OUT/Middle_Office/Webpage/Informacion%20Mensual/2013/Ingles/Jun13/Documents%20and%20Settings/1991162/Local%20Settings/Temporary%20Internet%20Files/OLK1/balanzatrimestral%202003-2004%20Inf%20economia%2003-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s\O-DRIVE\JM\BEN\HIPC\excelfiles\with%20libya\BN-DSA-Kad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OARD/BENIN/Decion%20Pt/HIPC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GHBopbaseline0515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HIPC\Other%20HIPCs\Burkina%20Faso\BUR%2012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GHA\WORKING\Ghfis0500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BOARD\MALI\1ST-COMP\DSA\MLI-buybac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had\mission\150d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ameroon\mission\DSARep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GCP-OUT/Middle_Office/Webpage/Informacion%20Mensual/2013/Ingles/Jun13/Documents%20and%20Settings/1987216/Local%20Settings/Temporary%20Internet%20Files/OLK6/bp5enemar00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GCP-OUT/Middle_Office/Webpage/Informacion%20Mensual/2013/Ingles/Jun13/Documents%20and%20Settings/1987216/Local%20Settings/Temporary%20Internet%20Files/OLK6/bp5trimestre9900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GCP-OUT/Middle_Office/Webpage/Informacion%20Mensual/2013/Ingles/Jun13/DATA/ML/DOM/Macro/2002/DRSHA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orary%20Internet%20Files\OLK70A5\Summary%20of%20shocks%20to%20tourism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Cameroon\DSA\Cam_Relie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GCP-OUT/Middle_Office/Webpage/Informacion%20Mensual/2013/Ingles/Jun13/DATA/ML/DOM/archives/June%20%202003%20SBA%20Mission/Real/DRGDP_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IN\DR%20WEO%20Sh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joe\Guinea%20Bissau\Guinea-Bissau\Guinea%20Bissau_m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Table 1"/>
      <sheetName val="STOCK"/>
      <sheetName val="SPNF Acuerdo Incl.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MACRO"/>
      <sheetName val="Input_DRBOP"/>
      <sheetName val="Reall2008"/>
      <sheetName val="Real-IN"/>
      <sheetName val="ASSUM"/>
      <sheetName val="Real Summary"/>
      <sheetName val="Shared Data"/>
      <sheetName val="EDEs"/>
      <sheetName val="Debt-IN"/>
      <sheetName val="PubDS04-In"/>
      <sheetName val="SBA-To-BOP"/>
      <sheetName val="DR-Transf-Houston"/>
      <sheetName val="Assum-Houston"/>
      <sheetName val="EST SERV 2004 SD"/>
      <sheetName val="PC-CAPA"/>
      <sheetName val="PC-DS"/>
      <sheetName val="Sheet2"/>
      <sheetName val="DS"/>
      <sheetName val="WEO-In"/>
      <sheetName val="Q5"/>
      <sheetName val="Q6"/>
      <sheetName val="Q7"/>
      <sheetName val="BOPquart"/>
      <sheetName val="BOPquart (%)"/>
      <sheetName val="BoP Table"/>
      <sheetName val="R1"/>
      <sheetName val="Fisc-OUT"/>
      <sheetName val="BoP Table (mln)-PC"/>
      <sheetName val="BoP Table (mln)-Ann"/>
      <sheetName val="BoP Table (mln)-MT"/>
      <sheetName val="FX-BriefTablita"/>
      <sheetName val="BoP Table (mln)"/>
      <sheetName val="Ext Disb"/>
      <sheetName val="FX-SRTablita"/>
      <sheetName val="FX-SRTablita-Cond05"/>
      <sheetName val="FX-BriefTablita-LOI"/>
      <sheetName val="GEFR Table"/>
      <sheetName val="GEFR Table (mln)"/>
      <sheetName val="BOP PC"/>
      <sheetName val="GEFR Text"/>
      <sheetName val="Chge in Debt to GDP ratio"/>
      <sheetName val="MDBs to CG"/>
      <sheetName val="MDBs to CG (03)"/>
      <sheetName val="WBIDB"/>
      <sheetName val="Pub Ext Debt"/>
      <sheetName val="Ext Debt Sce (Y)"/>
      <sheetName val="Ext Debt Sce (Q)"/>
      <sheetName val="BOP"/>
      <sheetName val="DEBT In"/>
      <sheetName val="Debt"/>
      <sheetName val="Debt-Graph"/>
      <sheetName val="Exp"/>
      <sheetName val="Oil"/>
      <sheetName val="Imp"/>
      <sheetName val="XandM"/>
      <sheetName val="X-Sur"/>
      <sheetName val="XMGrowth"/>
      <sheetName val="Serv"/>
      <sheetName val="Trade bal"/>
      <sheetName val="Trade%Tab"/>
      <sheetName val="Inc"/>
      <sheetName val="Transf"/>
      <sheetName val="CapFin"/>
      <sheetName val="BOP Fin"/>
      <sheetName val="Priv"/>
      <sheetName val="Fund"/>
      <sheetName val="Res"/>
      <sheetName val="BCRD liaibilities"/>
      <sheetName val="Comparation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RED Table 38"/>
      <sheetName val="Vuln-BOPBase"/>
      <sheetName val="Vuln-BOPAlt"/>
      <sheetName val="Chart1"/>
      <sheetName val="Vuln-1"/>
      <sheetName val="Vuln-3"/>
      <sheetName val="Vuln-2"/>
      <sheetName val="Calc"/>
      <sheetName val="for SR"/>
      <sheetName val="Debt-SR"/>
      <sheetName val="FX-SRTablita-Cond"/>
      <sheetName val="Q4"/>
      <sheetName val="Q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Questionnaire 5</v>
          </cell>
          <cell r="DZ1"/>
          <cell r="EA1"/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10">
          <cell r="A10" t="str">
            <v>TX_RPCH</v>
          </cell>
          <cell r="B10" t="str">
            <v>Volume of exports</v>
          </cell>
          <cell r="C10" t="str">
            <v>% change</v>
          </cell>
          <cell r="E10">
            <v>-12.749627780048</v>
          </cell>
          <cell r="F10">
            <v>7.1665520475450801</v>
          </cell>
          <cell r="G10">
            <v>-26.053045537869099</v>
          </cell>
          <cell r="H10">
            <v>7.5079695552709804</v>
          </cell>
          <cell r="I10">
            <v>13.026626834234399</v>
          </cell>
          <cell r="J10">
            <v>-0.37174086895503899</v>
          </cell>
          <cell r="K10">
            <v>0.74567955727351498</v>
          </cell>
          <cell r="L10">
            <v>6.6698908563288102</v>
          </cell>
          <cell r="M10">
            <v>1.23497177058987</v>
          </cell>
          <cell r="N10">
            <v>8.5976327325727002</v>
          </cell>
          <cell r="O10">
            <v>-1.9408929821985901</v>
          </cell>
          <cell r="P10">
            <v>1.5494769095851999</v>
          </cell>
          <cell r="Q10">
            <v>12.062917072568499</v>
          </cell>
          <cell r="R10">
            <v>25.615415760841401</v>
          </cell>
          <cell r="S10">
            <v>5.5314312959246204</v>
          </cell>
          <cell r="T10">
            <v>-1.4487628064857301</v>
          </cell>
          <cell r="U10">
            <v>12.424075711893501</v>
          </cell>
          <cell r="V10">
            <v>23.088757897086801</v>
          </cell>
          <cell r="W10">
            <v>8.5892683640037095</v>
          </cell>
          <cell r="X10">
            <v>8.0010375553124291</v>
          </cell>
          <cell r="Y10">
            <v>17.426031853390512</v>
          </cell>
          <cell r="Z10">
            <v>-3.9594340593259281</v>
          </cell>
          <cell r="AA10">
            <v>-5.0133893937765128</v>
          </cell>
          <cell r="AB10">
            <v>-1.4305687486203533</v>
          </cell>
          <cell r="AC10">
            <v>1.3161017705215494</v>
          </cell>
          <cell r="AD10">
            <v>5.0308504683860722</v>
          </cell>
          <cell r="AE10">
            <v>1.7049555018131324</v>
          </cell>
          <cell r="AF10">
            <v>2.1965429597255115</v>
          </cell>
          <cell r="AG10">
            <v>2.2453945462460378</v>
          </cell>
          <cell r="AH10">
            <v>2.4355848714972872</v>
          </cell>
        </row>
        <row r="11">
          <cell r="A11" t="str">
            <v>TM_RPCH</v>
          </cell>
          <cell r="B11" t="str">
            <v>Volume of imports</v>
          </cell>
          <cell r="C11" t="str">
            <v>% change</v>
          </cell>
          <cell r="E11">
            <v>17.5043808202518</v>
          </cell>
          <cell r="F11">
            <v>-11.9726453518862</v>
          </cell>
          <cell r="G11">
            <v>-13.480200213169001</v>
          </cell>
          <cell r="H11">
            <v>3.9994503335530198</v>
          </cell>
          <cell r="I11">
            <v>-7.1568662357060804</v>
          </cell>
          <cell r="J11">
            <v>5.2018998228105904</v>
          </cell>
          <cell r="K11">
            <v>14.7616272930238</v>
          </cell>
          <cell r="L11">
            <v>6.83590943520334</v>
          </cell>
          <cell r="M11">
            <v>-1.8683583495567</v>
          </cell>
          <cell r="N11">
            <v>14.1272044039791</v>
          </cell>
          <cell r="O11">
            <v>-15.5104200035028</v>
          </cell>
          <cell r="P11">
            <v>-1.6909051633343799</v>
          </cell>
          <cell r="Q11">
            <v>22.811572114297899</v>
          </cell>
          <cell r="R11">
            <v>4.0868867572996201</v>
          </cell>
          <cell r="S11">
            <v>41.385402760225602</v>
          </cell>
          <cell r="T11">
            <v>-2.8294534673515401</v>
          </cell>
          <cell r="U11">
            <v>3.9837918539182602</v>
          </cell>
          <cell r="V11">
            <v>21.621087050164299</v>
          </cell>
          <cell r="W11">
            <v>19.736901603878898</v>
          </cell>
          <cell r="X11">
            <v>15.148582493370055</v>
          </cell>
          <cell r="Y11">
            <v>14.831819828163152</v>
          </cell>
          <cell r="Z11">
            <v>-3.8442855041002089</v>
          </cell>
          <cell r="AA11">
            <v>-2.277080805996734</v>
          </cell>
          <cell r="AB11">
            <v>-11.79992413917369</v>
          </cell>
          <cell r="AC11">
            <v>1.671503923739337</v>
          </cell>
          <cell r="AD11">
            <v>7.2797920181972842</v>
          </cell>
          <cell r="AE11">
            <v>4.0615994505638353</v>
          </cell>
          <cell r="AF11">
            <v>3.9684956266434757</v>
          </cell>
          <cell r="AG11">
            <v>4.9074967311568463</v>
          </cell>
          <cell r="AH11">
            <v>4.7296617335551794</v>
          </cell>
        </row>
        <row r="13">
          <cell r="B13" t="str">
            <v xml:space="preserve">  GOODS</v>
          </cell>
        </row>
        <row r="14">
          <cell r="A14" t="str">
            <v>TXG_RPCH</v>
          </cell>
          <cell r="B14" t="str">
            <v xml:space="preserve">  Volume of exports</v>
          </cell>
          <cell r="C14" t="str">
            <v>% change</v>
          </cell>
          <cell r="E14">
            <v>-17.6084210147345</v>
          </cell>
          <cell r="F14">
            <v>10.866779262122</v>
          </cell>
          <cell r="G14">
            <v>-35.836036712513398</v>
          </cell>
          <cell r="H14">
            <v>2.1966349092378898</v>
          </cell>
          <cell r="I14">
            <v>16.386754657907701</v>
          </cell>
          <cell r="J14">
            <v>-7.0268973827608203</v>
          </cell>
          <cell r="K14">
            <v>0.93860598836679199</v>
          </cell>
          <cell r="L14">
            <v>-2.0931644883800802</v>
          </cell>
          <cell r="M14">
            <v>-1.6211405982299201</v>
          </cell>
          <cell r="N14">
            <v>4.56389420422689</v>
          </cell>
          <cell r="O14">
            <v>-4.0166448073724901</v>
          </cell>
          <cell r="P14">
            <v>3.0959991291132001</v>
          </cell>
          <cell r="Q14">
            <v>8.8246412645747405</v>
          </cell>
          <cell r="R14">
            <v>15.837621286120401</v>
          </cell>
          <cell r="S14">
            <v>2.45866492369387</v>
          </cell>
          <cell r="T14">
            <v>-0.59140151972051402</v>
          </cell>
          <cell r="U14">
            <v>10.834532103898701</v>
          </cell>
          <cell r="V14">
            <v>23.0123387980587</v>
          </cell>
          <cell r="W14">
            <v>10.629192608389999</v>
          </cell>
          <cell r="X14">
            <v>5.6284244466519917</v>
          </cell>
          <cell r="Y14">
            <v>16.844863125419796</v>
          </cell>
          <cell r="Z14">
            <v>-5.3866656579686474</v>
          </cell>
          <cell r="AA14">
            <v>-5.1992150087004756</v>
          </cell>
          <cell r="AB14">
            <v>-4.59094198603972</v>
          </cell>
          <cell r="AC14">
            <v>-0.73822753192814838</v>
          </cell>
          <cell r="AD14">
            <v>2.3560993543992437</v>
          </cell>
          <cell r="AE14">
            <v>0.11733809443799093</v>
          </cell>
          <cell r="AF14">
            <v>0.7505017220266863</v>
          </cell>
          <cell r="AG14">
            <v>0.64443446603239529</v>
          </cell>
          <cell r="AH14">
            <v>0.72351469194094076</v>
          </cell>
        </row>
        <row r="15">
          <cell r="A15" t="str">
            <v>TMG_RPCH</v>
          </cell>
          <cell r="B15" t="str">
            <v xml:space="preserve">  Volume of imports</v>
          </cell>
          <cell r="C15" t="str">
            <v>% change</v>
          </cell>
          <cell r="E15">
            <v>21.575970213541598</v>
          </cell>
          <cell r="F15">
            <v>-10.8072409959937</v>
          </cell>
          <cell r="G15">
            <v>-9.2832717888127405</v>
          </cell>
          <cell r="H15">
            <v>4.5924834406685999</v>
          </cell>
          <cell r="I15">
            <v>-7.6426657028293103</v>
          </cell>
          <cell r="J15">
            <v>8.8156490411151207</v>
          </cell>
          <cell r="K15">
            <v>16.27203425299</v>
          </cell>
          <cell r="L15">
            <v>4.5319608268565199</v>
          </cell>
          <cell r="M15">
            <v>-2.3628317990598502</v>
          </cell>
          <cell r="N15">
            <v>15.337439520551699</v>
          </cell>
          <cell r="O15">
            <v>-17.9552312376338</v>
          </cell>
          <cell r="P15">
            <v>-3.0133138441665901</v>
          </cell>
          <cell r="Q15">
            <v>24.407027712826</v>
          </cell>
          <cell r="R15">
            <v>1.43915039529166</v>
          </cell>
          <cell r="S15">
            <v>3.1684794425960399</v>
          </cell>
          <cell r="T15">
            <v>-3.9601850456225902</v>
          </cell>
          <cell r="U15">
            <v>10.041107360619201</v>
          </cell>
          <cell r="V15">
            <v>25.046383307162799</v>
          </cell>
          <cell r="W15">
            <v>21.248552340049301</v>
          </cell>
          <cell r="X15">
            <v>3.2314583322157864</v>
          </cell>
          <cell r="Y15">
            <v>15.866865506971028</v>
          </cell>
          <cell r="Z15">
            <v>-3.9195615394186922</v>
          </cell>
          <cell r="AA15">
            <v>-2.2598390829870252</v>
          </cell>
          <cell r="AB15">
            <v>-12.041206207187971</v>
          </cell>
          <cell r="AC15">
            <v>0.56697799824154682</v>
          </cell>
          <cell r="AD15">
            <v>7.3868260172663902</v>
          </cell>
          <cell r="AE15">
            <v>4.1916733300699782</v>
          </cell>
          <cell r="AF15">
            <v>4.0209695539614509</v>
          </cell>
          <cell r="AG15">
            <v>4.9923904300675837</v>
          </cell>
          <cell r="AH15">
            <v>4.7974873791838846</v>
          </cell>
        </row>
        <row r="16">
          <cell r="A16" t="str">
            <v>TXGO</v>
          </cell>
          <cell r="B16" t="str">
            <v xml:space="preserve">    Value of oil exports</v>
          </cell>
        </row>
        <row r="17">
          <cell r="A17" t="str">
            <v>TXGO_DPCH</v>
          </cell>
          <cell r="B17" t="str">
            <v xml:space="preserve">    Deflator/unit value of oil exports (optional)</v>
          </cell>
          <cell r="C17" t="str">
            <v>% change</v>
          </cell>
        </row>
        <row r="18">
          <cell r="A18" t="str">
            <v>TMGO</v>
          </cell>
          <cell r="B18" t="str">
            <v xml:space="preserve">    Value of oil imports (&gt;= 0)</v>
          </cell>
        </row>
        <row r="19">
          <cell r="A19" t="str">
            <v>TMGO_DPCH</v>
          </cell>
          <cell r="B19" t="str">
            <v xml:space="preserve">    Deflator/unit value of oil imports (optional)</v>
          </cell>
          <cell r="C19" t="str">
            <v>% change</v>
          </cell>
          <cell r="R19">
            <v>-10.188722610473633</v>
          </cell>
          <cell r="S19">
            <v>11.789793968200684</v>
          </cell>
          <cell r="T19">
            <v>10.201272307638408</v>
          </cell>
          <cell r="U19">
            <v>21.121816477819856</v>
          </cell>
          <cell r="V19">
            <v>-7.0592811977449159</v>
          </cell>
          <cell r="W19">
            <v>-27.32122091021796</v>
          </cell>
        </row>
        <row r="20">
          <cell r="B20" t="str">
            <v xml:space="preserve">    NON-OIL</v>
          </cell>
        </row>
        <row r="22">
          <cell r="A22" t="str">
            <v>MCV_T</v>
          </cell>
          <cell r="B22" t="str">
            <v>Magnitude factor</v>
          </cell>
          <cell r="E22">
            <v>1.00000004749745E-3</v>
          </cell>
          <cell r="F22">
            <v>1.00000004749745E-3</v>
          </cell>
          <cell r="G22">
            <v>1.00000004749745E-3</v>
          </cell>
          <cell r="H22">
            <v>1.00000004749745E-3</v>
          </cell>
          <cell r="I22">
            <v>1.00000004749745E-3</v>
          </cell>
          <cell r="J22">
            <v>1.00000004749745E-3</v>
          </cell>
          <cell r="K22">
            <v>1.00000004749745E-3</v>
          </cell>
          <cell r="L22">
            <v>1.00000004749745E-3</v>
          </cell>
          <cell r="M22">
            <v>1.00000004749745E-3</v>
          </cell>
          <cell r="N22">
            <v>1.00000004749745E-3</v>
          </cell>
          <cell r="O22">
            <v>1.00000004749745E-3</v>
          </cell>
          <cell r="P22">
            <v>1.00000004749745E-3</v>
          </cell>
          <cell r="Q22">
            <v>1.00000004749745E-3</v>
          </cell>
          <cell r="R22">
            <v>1.00000004749745E-3</v>
          </cell>
          <cell r="S22">
            <v>1.00000004749745E-3</v>
          </cell>
          <cell r="T22">
            <v>1.00000004749745E-3</v>
          </cell>
          <cell r="U22">
            <v>1.00000004749745E-3</v>
          </cell>
          <cell r="V22">
            <v>1.00000004749745E-3</v>
          </cell>
          <cell r="W22">
            <v>1.00000004749745E-3</v>
          </cell>
          <cell r="X22">
            <v>1E-3</v>
          </cell>
          <cell r="Y22">
            <v>1E-3</v>
          </cell>
          <cell r="Z22">
            <v>1E-3</v>
          </cell>
          <cell r="AA22">
            <v>1E-3</v>
          </cell>
          <cell r="AB22">
            <v>1E-3</v>
          </cell>
          <cell r="AC22">
            <v>1E-3</v>
          </cell>
          <cell r="AD22">
            <v>1E-3</v>
          </cell>
          <cell r="AE22">
            <v>1E-3</v>
          </cell>
          <cell r="AF22">
            <v>1E-3</v>
          </cell>
          <cell r="AG22">
            <v>1E-3</v>
          </cell>
          <cell r="AH22">
            <v>1E-3</v>
          </cell>
        </row>
        <row r="23">
          <cell r="A23" t="str">
            <v>MCV_T1</v>
          </cell>
          <cell r="B23" t="str">
            <v>= MCV_B or MCV, if not provided</v>
          </cell>
          <cell r="E23"/>
          <cell r="F23">
            <v>1.00000004749745E-3</v>
          </cell>
          <cell r="G23">
            <v>1.00000004749745E-3</v>
          </cell>
          <cell r="H23">
            <v>1.00000004749745E-3</v>
          </cell>
          <cell r="I23">
            <v>1.00000004749745E-3</v>
          </cell>
          <cell r="J23">
            <v>1.00000004749745E-3</v>
          </cell>
          <cell r="K23">
            <v>1.00000004749745E-3</v>
          </cell>
          <cell r="L23">
            <v>1.00000004749745E-3</v>
          </cell>
          <cell r="M23">
            <v>1.00000004749745E-3</v>
          </cell>
          <cell r="N23">
            <v>1.00000004749745E-3</v>
          </cell>
          <cell r="O23">
            <v>1.00000004749745E-3</v>
          </cell>
          <cell r="P23">
            <v>1.00000004749745E-3</v>
          </cell>
          <cell r="Q23">
            <v>1.00000004749745E-3</v>
          </cell>
          <cell r="R23">
            <v>1.00000004749745E-3</v>
          </cell>
          <cell r="S23">
            <v>1.00000004749745E-3</v>
          </cell>
          <cell r="T23">
            <v>1.00000004749745E-3</v>
          </cell>
          <cell r="U23">
            <v>1.00000004749745E-3</v>
          </cell>
          <cell r="V23">
            <v>1.00000004749745E-3</v>
          </cell>
          <cell r="W23">
            <v>1.00000004749745E-3</v>
          </cell>
          <cell r="X23">
            <v>1.00000004749745E-3</v>
          </cell>
          <cell r="Y23">
            <v>1E-3</v>
          </cell>
          <cell r="Z23">
            <v>1E-3</v>
          </cell>
          <cell r="AA23">
            <v>1E-3</v>
          </cell>
          <cell r="AB23">
            <v>1E-3</v>
          </cell>
          <cell r="AC23">
            <v>1E-3</v>
          </cell>
          <cell r="AD23">
            <v>1E-3</v>
          </cell>
          <cell r="AE23">
            <v>1E-3</v>
          </cell>
          <cell r="AF23">
            <v>1E-3</v>
          </cell>
          <cell r="AG23">
            <v>1E-3</v>
          </cell>
          <cell r="AH23">
            <v>1E-3</v>
          </cell>
        </row>
      </sheetData>
      <sheetData sheetId="21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-513.5</v>
          </cell>
          <cell r="S14">
            <v>-559.20000000000005</v>
          </cell>
          <cell r="T14">
            <v>-624</v>
          </cell>
          <cell r="U14">
            <v>-604</v>
          </cell>
          <cell r="V14">
            <v>-711.6</v>
          </cell>
          <cell r="W14">
            <v>-830.7</v>
          </cell>
          <cell r="X14">
            <v>-963.2</v>
          </cell>
          <cell r="Y14">
            <v>-1068.3000000000002</v>
          </cell>
          <cell r="Z14">
            <v>-1090.3</v>
          </cell>
          <cell r="AA14">
            <v>-1146.5999999999999</v>
          </cell>
          <cell r="AB14">
            <v>-1202.2990000000002</v>
          </cell>
          <cell r="AC14">
            <v>-1856.7576574689731</v>
          </cell>
          <cell r="AD14">
            <v>-1459.8182267205218</v>
          </cell>
          <cell r="AE14">
            <v>-1580.9522955291789</v>
          </cell>
          <cell r="AF14">
            <v>-1713.602845522619</v>
          </cell>
          <cell r="AG14">
            <v>-1856.7576574689731</v>
          </cell>
          <cell r="AH14">
            <v>-2012.3236965650815</v>
          </cell>
        </row>
        <row r="15">
          <cell r="E15">
            <v>-141.291522229214</v>
          </cell>
          <cell r="F15">
            <v>-123.800003608875</v>
          </cell>
          <cell r="G15">
            <v>-254.800009546056</v>
          </cell>
          <cell r="H15">
            <v>-297.09999342253502</v>
          </cell>
          <cell r="I15">
            <v>-357.70000308500602</v>
          </cell>
          <cell r="J15">
            <v>-319.10000715954197</v>
          </cell>
          <cell r="K15">
            <v>-243.70000098953</v>
          </cell>
          <cell r="L15">
            <v>-252.39999883584699</v>
          </cell>
          <cell r="M15">
            <v>-277.29998701969203</v>
          </cell>
          <cell r="N15">
            <v>-295.73001052976502</v>
          </cell>
          <cell r="O15">
            <v>-310.85000945874401</v>
          </cell>
          <cell r="P15">
            <v>-295.440004144385</v>
          </cell>
          <cell r="Q15">
            <v>-245.69999004649</v>
          </cell>
          <cell r="R15">
            <v>-267.10000000000002</v>
          </cell>
          <cell r="S15">
            <v>-186.5</v>
          </cell>
          <cell r="T15">
            <v>-193.5</v>
          </cell>
          <cell r="U15">
            <v>-183.6</v>
          </cell>
          <cell r="V15">
            <v>-154.19999999999999</v>
          </cell>
          <cell r="W15">
            <v>-151.61000000000001</v>
          </cell>
          <cell r="X15">
            <v>-211.33999999999997</v>
          </cell>
          <cell r="Y15">
            <v>-243.36</v>
          </cell>
          <cell r="Z15">
            <v>-251.07999999999998</v>
          </cell>
          <cell r="AA15">
            <v>-256.27</v>
          </cell>
          <cell r="AB15">
            <v>-276.71999999999997</v>
          </cell>
          <cell r="AC15">
            <v>-438.00328458333331</v>
          </cell>
          <cell r="AD15">
            <v>-482.97418642398173</v>
          </cell>
          <cell r="AE15">
            <v>-474.41060030754625</v>
          </cell>
          <cell r="AF15">
            <v>-516.0240510687745</v>
          </cell>
          <cell r="AG15">
            <v>-592.60530636099895</v>
          </cell>
          <cell r="AH15">
            <v>-600.45623999916393</v>
          </cell>
        </row>
        <row r="16">
          <cell r="E16">
            <v>187.800010968934</v>
          </cell>
          <cell r="F16">
            <v>192.99999361237201</v>
          </cell>
          <cell r="G16">
            <v>205.000002413272</v>
          </cell>
          <cell r="H16">
            <v>477.70000240203501</v>
          </cell>
          <cell r="I16">
            <v>540.48642919266604</v>
          </cell>
          <cell r="J16">
            <v>681.50844911935405</v>
          </cell>
          <cell r="K16">
            <v>596.20836562385398</v>
          </cell>
          <cell r="L16">
            <v>704.79747280681602</v>
          </cell>
          <cell r="M16">
            <v>741.77029179533804</v>
          </cell>
          <cell r="N16">
            <v>788.17596202764901</v>
          </cell>
          <cell r="O16">
            <v>793.63968153879102</v>
          </cell>
          <cell r="P16">
            <v>829.29404624064</v>
          </cell>
          <cell r="Q16">
            <v>897.57366590339097</v>
          </cell>
          <cell r="R16">
            <v>894</v>
          </cell>
          <cell r="S16">
            <v>982.8</v>
          </cell>
          <cell r="T16">
            <v>992.2</v>
          </cell>
          <cell r="U16">
            <v>1167.7</v>
          </cell>
          <cell r="V16">
            <v>1352.1</v>
          </cell>
          <cell r="W16">
            <v>1986.5</v>
          </cell>
          <cell r="X16">
            <v>1847.8</v>
          </cell>
          <cell r="Y16">
            <v>1902.3000000000002</v>
          </cell>
          <cell r="Z16">
            <v>2027.5000000000005</v>
          </cell>
          <cell r="AA16">
            <v>2188.3999999999996</v>
          </cell>
          <cell r="AB16">
            <v>2408.4</v>
          </cell>
          <cell r="AC16">
            <v>2420.7645656924096</v>
          </cell>
          <cell r="AD16">
            <v>2564.0649295871599</v>
          </cell>
          <cell r="AE16">
            <v>2728.6041908051652</v>
          </cell>
          <cell r="AF16">
            <v>2901.9924379818608</v>
          </cell>
          <cell r="AG16">
            <v>3080.3930273681403</v>
          </cell>
          <cell r="AH16">
            <v>3255.7227127806132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21.899999618530298</v>
          </cell>
          <cell r="S21">
            <v>13.199999809265099</v>
          </cell>
          <cell r="T21">
            <v>1</v>
          </cell>
          <cell r="U21">
            <v>7.8000001907348597</v>
          </cell>
          <cell r="V21">
            <v>1</v>
          </cell>
          <cell r="W21">
            <v>2.3099999427795401</v>
          </cell>
          <cell r="X21">
            <v>1.54</v>
          </cell>
          <cell r="Y21">
            <v>1.71</v>
          </cell>
          <cell r="Z21">
            <v>4.1900000000000004</v>
          </cell>
          <cell r="AA21">
            <v>7.09</v>
          </cell>
          <cell r="AB21">
            <v>3.9099999999999997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-38.9</v>
          </cell>
          <cell r="T29">
            <v>-2.9</v>
          </cell>
          <cell r="U29">
            <v>-7.3</v>
          </cell>
          <cell r="V29">
            <v>-7.5</v>
          </cell>
          <cell r="W29">
            <v>-21.34</v>
          </cell>
          <cell r="X29">
            <v>-436.85</v>
          </cell>
          <cell r="Y29">
            <v>264.46000000000004</v>
          </cell>
          <cell r="Z29">
            <v>113.47999999999996</v>
          </cell>
          <cell r="AA29">
            <v>9.6499999999999986</v>
          </cell>
          <cell r="AB29">
            <v>-47.419999999999959</v>
          </cell>
          <cell r="AC29">
            <v>-28.532874999999997</v>
          </cell>
          <cell r="AD29">
            <v>-29.190090624999996</v>
          </cell>
          <cell r="AE29">
            <v>-29.896597421874993</v>
          </cell>
          <cell r="AF29">
            <v>-31.75735820273437</v>
          </cell>
          <cell r="AG29">
            <v>-33.801157231994139</v>
          </cell>
          <cell r="AH29">
            <v>-34.944117169033575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-433</v>
          </cell>
          <cell r="Y33">
            <v>268.40000000000003</v>
          </cell>
          <cell r="Z33">
            <v>123.49999999999999</v>
          </cell>
          <cell r="AA33">
            <v>29.4</v>
          </cell>
          <cell r="AB33">
            <v>-0.19999999999999929</v>
          </cell>
          <cell r="AC33">
            <v>-8.7628749999999975</v>
          </cell>
          <cell r="AD33">
            <v>-9.4200906249999967</v>
          </cell>
          <cell r="AE33">
            <v>-10.126597421874996</v>
          </cell>
          <cell r="AF33">
            <v>-10.98735820273437</v>
          </cell>
          <cell r="AG33">
            <v>-12.031157231994136</v>
          </cell>
          <cell r="AH33">
            <v>-13.174117169033579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-428.9</v>
          </cell>
          <cell r="Y35">
            <v>270.60000000000002</v>
          </cell>
          <cell r="Z35">
            <v>128.19999999999999</v>
          </cell>
          <cell r="AA35">
            <v>34.5</v>
          </cell>
          <cell r="AB35">
            <v>6.6</v>
          </cell>
          <cell r="AC35">
            <v>-1.5562499999999986</v>
          </cell>
          <cell r="AD35">
            <v>-1.6729687499999983</v>
          </cell>
          <cell r="AE35">
            <v>-1.798441406249998</v>
          </cell>
          <cell r="AF35">
            <v>-1.9513089257812477</v>
          </cell>
          <cell r="AG35">
            <v>-2.1366832737304664</v>
          </cell>
          <cell r="AH35">
            <v>-2.3396681847348608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-4.0999999999999996</v>
          </cell>
          <cell r="Y37">
            <v>-2.2000000000000002</v>
          </cell>
          <cell r="Z37">
            <v>-4.7</v>
          </cell>
          <cell r="AA37">
            <v>-5.0999999999999996</v>
          </cell>
          <cell r="AB37">
            <v>-6.7999999999999989</v>
          </cell>
          <cell r="AC37">
            <v>-7.2066249999999989</v>
          </cell>
          <cell r="AD37">
            <v>-7.7471218749999986</v>
          </cell>
          <cell r="AE37">
            <v>-8.3281560156249981</v>
          </cell>
          <cell r="AF37">
            <v>-9.036049276953122</v>
          </cell>
          <cell r="AG37">
            <v>-9.8944739582636689</v>
          </cell>
          <cell r="AH37">
            <v>-10.834448984298717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-4.0999999999999996</v>
          </cell>
          <cell r="Y43">
            <v>-2.2000000000000002</v>
          </cell>
          <cell r="Z43">
            <v>-4.7</v>
          </cell>
          <cell r="AA43">
            <v>-5.0999999999999996</v>
          </cell>
          <cell r="AB43">
            <v>-6.7999999999999989</v>
          </cell>
          <cell r="AC43">
            <v>-7.2066249999999989</v>
          </cell>
          <cell r="AD43">
            <v>-7.7471218749999986</v>
          </cell>
          <cell r="AE43">
            <v>-8.3281560156249981</v>
          </cell>
          <cell r="AF43">
            <v>-9.036049276953122</v>
          </cell>
          <cell r="AG43">
            <v>-9.8944739582636689</v>
          </cell>
          <cell r="AH43">
            <v>-10.834448984298717</v>
          </cell>
        </row>
        <row r="45">
          <cell r="E45">
            <v>10.699999010469799</v>
          </cell>
          <cell r="F45">
            <v>0</v>
          </cell>
          <cell r="G45">
            <v>0</v>
          </cell>
          <cell r="H45">
            <v>0</v>
          </cell>
          <cell r="I45">
            <v>-16.200001513399101</v>
          </cell>
          <cell r="J45">
            <v>-46.900001920852702</v>
          </cell>
          <cell r="K45">
            <v>16</v>
          </cell>
          <cell r="L45">
            <v>-26.600000116415298</v>
          </cell>
          <cell r="M45">
            <v>-60.300000873114897</v>
          </cell>
          <cell r="N45">
            <v>-3.7000000582076602</v>
          </cell>
          <cell r="O45">
            <v>40.099998894054501</v>
          </cell>
          <cell r="P45">
            <v>-11.100000174623</v>
          </cell>
          <cell r="Q45">
            <v>-10.2079999441206</v>
          </cell>
          <cell r="R45">
            <v>-49.200000762939503</v>
          </cell>
          <cell r="S45">
            <v>176.80000305175801</v>
          </cell>
          <cell r="T45">
            <v>-263.10000610351602</v>
          </cell>
          <cell r="U45">
            <v>42.299999237060497</v>
          </cell>
          <cell r="V45">
            <v>-220.10000610351599</v>
          </cell>
          <cell r="W45">
            <v>-66.400001525878906</v>
          </cell>
          <cell r="X45">
            <v>-53.4</v>
          </cell>
          <cell r="Y45">
            <v>-165</v>
          </cell>
          <cell r="Z45">
            <v>-155.5</v>
          </cell>
          <cell r="AA45">
            <v>-154.13</v>
          </cell>
          <cell r="AB45">
            <v>-1291.5999999999999</v>
          </cell>
          <cell r="AC45">
            <v>-985.5</v>
          </cell>
          <cell r="AD45">
            <v>-1110.53765</v>
          </cell>
          <cell r="AE45">
            <v>-1165.3178125000002</v>
          </cell>
          <cell r="AF45">
            <v>-1262.3272455250003</v>
          </cell>
          <cell r="AG45">
            <v>-1367.1466335932505</v>
          </cell>
          <cell r="AH45">
            <v>-1480.4032331282731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-1</v>
          </cell>
          <cell r="Y47">
            <v>-1.2</v>
          </cell>
          <cell r="Z47">
            <v>-0.8</v>
          </cell>
          <cell r="AA47">
            <v>-1</v>
          </cell>
          <cell r="AB47">
            <v>-0.19999999999999996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-548.41</v>
          </cell>
          <cell r="S50">
            <v>-180.9</v>
          </cell>
          <cell r="T50">
            <v>-71.599999999999994</v>
          </cell>
          <cell r="U50">
            <v>-94</v>
          </cell>
          <cell r="V50">
            <v>-83.4</v>
          </cell>
          <cell r="W50">
            <v>-79.2</v>
          </cell>
          <cell r="X50">
            <v>92.66</v>
          </cell>
          <cell r="Y50">
            <v>79.54000000000002</v>
          </cell>
          <cell r="Z50">
            <v>573.6099999999999</v>
          </cell>
          <cell r="AA50">
            <v>149.64999999999992</v>
          </cell>
          <cell r="AB50">
            <v>668.60000000000014</v>
          </cell>
          <cell r="AC50">
            <v>225.55999999999995</v>
          </cell>
          <cell r="AD50">
            <v>158.37799999999993</v>
          </cell>
          <cell r="AE50">
            <v>-604.84655550236801</v>
          </cell>
          <cell r="AF50">
            <v>-257.3162445436642</v>
          </cell>
          <cell r="AG50">
            <v>-286.10270079366421</v>
          </cell>
          <cell r="AH50">
            <v>-258.40806954366417</v>
          </cell>
        </row>
        <row r="51">
          <cell r="E51">
            <v>250.31481208432601</v>
          </cell>
          <cell r="F51">
            <v>-8.0293420713773295E-2</v>
          </cell>
          <cell r="G51">
            <v>197.303482702536</v>
          </cell>
          <cell r="H51">
            <v>-163.19593856800401</v>
          </cell>
          <cell r="I51">
            <v>-25.903395251946499</v>
          </cell>
          <cell r="J51">
            <v>64.973665968399899</v>
          </cell>
          <cell r="K51">
            <v>39.240445593985797</v>
          </cell>
          <cell r="L51">
            <v>97.983101332572502</v>
          </cell>
          <cell r="M51">
            <v>-2.6161916511507601</v>
          </cell>
          <cell r="N51">
            <v>-99.784561965138394</v>
          </cell>
          <cell r="O51">
            <v>81.638047879986203</v>
          </cell>
          <cell r="P51">
            <v>34.377868624533598</v>
          </cell>
          <cell r="Q51">
            <v>93.475400146836606</v>
          </cell>
          <cell r="R51">
            <v>64.3</v>
          </cell>
          <cell r="S51">
            <v>4.5999999999999899</v>
          </cell>
          <cell r="T51">
            <v>50</v>
          </cell>
          <cell r="U51">
            <v>0.50000000000001998</v>
          </cell>
          <cell r="V51">
            <v>27.399999999999899</v>
          </cell>
          <cell r="W51">
            <v>-86.699999999999903</v>
          </cell>
          <cell r="X51">
            <v>4.2999999999999545</v>
          </cell>
          <cell r="Y51">
            <v>16.899999999999963</v>
          </cell>
          <cell r="Z51">
            <v>-30.5</v>
          </cell>
          <cell r="AA51">
            <v>40.300000000000011</v>
          </cell>
          <cell r="AB51">
            <v>-122.81000000000003</v>
          </cell>
          <cell r="AC51">
            <v>2.7100000000000004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133.659207903474</v>
          </cell>
          <cell r="F52">
            <v>-63.510969753534098</v>
          </cell>
          <cell r="G52">
            <v>333.49408586385198</v>
          </cell>
          <cell r="H52">
            <v>-1.32158605950376E-6</v>
          </cell>
          <cell r="I52">
            <v>5.76660966599274E-7</v>
          </cell>
          <cell r="J52">
            <v>8.3093380625771997E-8</v>
          </cell>
          <cell r="K52">
            <v>-2.7143898991906499E-6</v>
          </cell>
          <cell r="L52">
            <v>3.7642444964155501E-7</v>
          </cell>
          <cell r="M52">
            <v>4.8463354565253599E-7</v>
          </cell>
          <cell r="N52">
            <v>4.9456215004802704E-6</v>
          </cell>
          <cell r="O52">
            <v>212.29454063917501</v>
          </cell>
          <cell r="P52">
            <v>92.278035585435305</v>
          </cell>
          <cell r="Q52">
            <v>-7.0718494658084996</v>
          </cell>
          <cell r="R52">
            <v>50.6100006103512</v>
          </cell>
          <cell r="S52">
            <v>-29.020000457762901</v>
          </cell>
          <cell r="T52">
            <v>11.3199996948241</v>
          </cell>
          <cell r="U52">
            <v>-179.89999389648401</v>
          </cell>
          <cell r="V52">
            <v>-221.02999877929699</v>
          </cell>
          <cell r="W52">
            <v>88.540000915527102</v>
          </cell>
          <cell r="X52">
            <v>92.66</v>
          </cell>
          <cell r="Y52">
            <v>79.54000000000002</v>
          </cell>
          <cell r="Z52">
            <v>573.6099999999999</v>
          </cell>
          <cell r="AA52">
            <v>124.04999999999993</v>
          </cell>
          <cell r="AB52">
            <v>761.20150000000012</v>
          </cell>
          <cell r="AC52">
            <v>520.87798999999995</v>
          </cell>
          <cell r="AD52">
            <v>388.06976999999995</v>
          </cell>
          <cell r="AE52">
            <v>-621.25311050236803</v>
          </cell>
          <cell r="AF52">
            <v>-368.06236454366422</v>
          </cell>
          <cell r="AG52">
            <v>-534.26027704366425</v>
          </cell>
          <cell r="AH52">
            <v>-467.60101454366418</v>
          </cell>
        </row>
        <row r="56">
          <cell r="E56">
            <v>74.213881437692095</v>
          </cell>
          <cell r="F56">
            <v>221.208311149351</v>
          </cell>
          <cell r="G56">
            <v>-132.03179094887099</v>
          </cell>
          <cell r="H56">
            <v>-5.9073803951685404E-7</v>
          </cell>
          <cell r="I56">
            <v>2.4622758789623797E-7</v>
          </cell>
          <cell r="J56">
            <v>3.4169431942767001E-8</v>
          </cell>
          <cell r="K56">
            <v>-8.5857578088222997E-7</v>
          </cell>
          <cell r="L56">
            <v>1.03037463305056E-7</v>
          </cell>
          <cell r="M56">
            <v>1.3237986676072499E-7</v>
          </cell>
          <cell r="N56">
            <v>1.4223670000478801E-6</v>
          </cell>
          <cell r="O56">
            <v>48.005456230511598</v>
          </cell>
          <cell r="P56">
            <v>86.121964537858005</v>
          </cell>
          <cell r="Q56">
            <v>68.3853692749327</v>
          </cell>
          <cell r="R56">
            <v>108</v>
          </cell>
          <cell r="S56">
            <v>102.90000152587901</v>
          </cell>
          <cell r="T56">
            <v>98.900001525878906</v>
          </cell>
          <cell r="U56">
            <v>86.099998474121094</v>
          </cell>
          <cell r="V56">
            <v>51</v>
          </cell>
          <cell r="W56">
            <v>79</v>
          </cell>
          <cell r="X56">
            <v>16.899999999999999</v>
          </cell>
          <cell r="Y56">
            <v>104.70000000000002</v>
          </cell>
          <cell r="Z56">
            <v>229.10000000000002</v>
          </cell>
          <cell r="AA56">
            <v>156.90000000000003</v>
          </cell>
          <cell r="AB56">
            <v>-4.1000000000000014</v>
          </cell>
          <cell r="AC56">
            <v>19.178916447603626</v>
          </cell>
          <cell r="AD56">
            <v>55.859865331443501</v>
          </cell>
          <cell r="AE56">
            <v>78.915160670749543</v>
          </cell>
          <cell r="AF56">
            <v>100.02454254090833</v>
          </cell>
          <cell r="AG56">
            <v>95.208052076651853</v>
          </cell>
          <cell r="AH56">
            <v>99.49241442010117</v>
          </cell>
        </row>
        <row r="62">
          <cell r="E62">
            <v>109.29998236308001</v>
          </cell>
          <cell r="F62">
            <v>0</v>
          </cell>
          <cell r="G62">
            <v>0</v>
          </cell>
          <cell r="H62">
            <v>294.50000913860202</v>
          </cell>
          <cell r="I62">
            <v>270.600008032657</v>
          </cell>
          <cell r="J62">
            <v>-341.90000459840502</v>
          </cell>
          <cell r="K62">
            <v>66.199999883584695</v>
          </cell>
          <cell r="L62">
            <v>193.89999481951801</v>
          </cell>
          <cell r="M62">
            <v>178.89999493593399</v>
          </cell>
          <cell r="N62">
            <v>276.70000669388099</v>
          </cell>
          <cell r="O62">
            <v>631.49997572740699</v>
          </cell>
          <cell r="P62">
            <v>-694.90000285217502</v>
          </cell>
          <cell r="Q62">
            <v>-121.199996973202</v>
          </cell>
          <cell r="R62">
            <v>589.79999999999995</v>
          </cell>
          <cell r="S62">
            <v>47</v>
          </cell>
          <cell r="T62">
            <v>96.7</v>
          </cell>
          <cell r="U62">
            <v>74.44</v>
          </cell>
          <cell r="V62">
            <v>6.8</v>
          </cell>
          <cell r="W62">
            <v>58.15</v>
          </cell>
          <cell r="X62">
            <v>30.589999999999996</v>
          </cell>
          <cell r="Y62">
            <v>-21.519999999999996</v>
          </cell>
          <cell r="Z62">
            <v>5.389999999999989</v>
          </cell>
          <cell r="AA62">
            <v>52.620000000000005</v>
          </cell>
          <cell r="AB62">
            <v>-51.03700000000002</v>
          </cell>
          <cell r="AC62">
            <v>36.511500000000069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9">
          <cell r="E69">
            <v>1.00000004749745E-3</v>
          </cell>
          <cell r="F69">
            <v>1.00000004749745E-3</v>
          </cell>
          <cell r="G69">
            <v>1.00000004749745E-3</v>
          </cell>
          <cell r="H69">
            <v>1.00000004749745E-3</v>
          </cell>
          <cell r="I69">
            <v>1.00000004749745E-3</v>
          </cell>
          <cell r="J69">
            <v>1.00000004749745E-3</v>
          </cell>
          <cell r="K69">
            <v>1.00000004749745E-3</v>
          </cell>
          <cell r="L69">
            <v>1.00000004749745E-3</v>
          </cell>
          <cell r="M69">
            <v>1.00000004749745E-3</v>
          </cell>
          <cell r="N69">
            <v>1.00000004749745E-3</v>
          </cell>
          <cell r="O69">
            <v>1.00000004749745E-3</v>
          </cell>
          <cell r="P69">
            <v>1.00000004749745E-3</v>
          </cell>
          <cell r="Q69">
            <v>1.00000004749745E-3</v>
          </cell>
          <cell r="R69">
            <v>1.00000004749745E-3</v>
          </cell>
          <cell r="S69">
            <v>1.00000004749745E-3</v>
          </cell>
          <cell r="T69">
            <v>1.00000004749745E-3</v>
          </cell>
          <cell r="U69">
            <v>1.00000004749745E-3</v>
          </cell>
          <cell r="V69">
            <v>1.00000004749745E-3</v>
          </cell>
          <cell r="W69">
            <v>1.00000004749745E-3</v>
          </cell>
          <cell r="X69">
            <v>1E-3</v>
          </cell>
          <cell r="Y69">
            <v>1E-3</v>
          </cell>
          <cell r="Z69">
            <v>1E-3</v>
          </cell>
          <cell r="AA69">
            <v>1E-3</v>
          </cell>
          <cell r="AB69">
            <v>1E-3</v>
          </cell>
          <cell r="AC69">
            <v>1E-3</v>
          </cell>
          <cell r="AD69">
            <v>1E-3</v>
          </cell>
          <cell r="AE69">
            <v>1E-3</v>
          </cell>
          <cell r="AF69">
            <v>1E-3</v>
          </cell>
          <cell r="AG69">
            <v>1E-3</v>
          </cell>
          <cell r="AH69">
            <v>1E-3</v>
          </cell>
        </row>
        <row r="70">
          <cell r="E70"/>
          <cell r="F70">
            <v>1.00000004749745E-3</v>
          </cell>
          <cell r="G70">
            <v>1.00000004749745E-3</v>
          </cell>
          <cell r="H70">
            <v>1.00000004749745E-3</v>
          </cell>
          <cell r="I70">
            <v>1.00000004749745E-3</v>
          </cell>
          <cell r="J70">
            <v>1.00000004749745E-3</v>
          </cell>
          <cell r="K70">
            <v>1.00000004749745E-3</v>
          </cell>
          <cell r="L70">
            <v>1.00000004749745E-3</v>
          </cell>
          <cell r="M70">
            <v>1.00000004749745E-3</v>
          </cell>
          <cell r="N70">
            <v>1.00000004749745E-3</v>
          </cell>
          <cell r="O70">
            <v>1.00000004749745E-3</v>
          </cell>
          <cell r="P70">
            <v>1.00000004749745E-3</v>
          </cell>
          <cell r="Q70">
            <v>1.00000004749745E-3</v>
          </cell>
          <cell r="R70">
            <v>1.00000004749745E-3</v>
          </cell>
          <cell r="S70">
            <v>1.00000004749745E-3</v>
          </cell>
          <cell r="T70">
            <v>1.00000004749745E-3</v>
          </cell>
          <cell r="U70">
            <v>1.00000004749745E-3</v>
          </cell>
          <cell r="V70">
            <v>1.00000004749745E-3</v>
          </cell>
          <cell r="W70">
            <v>1.00000004749745E-3</v>
          </cell>
          <cell r="X70">
            <v>1.00000004749745E-3</v>
          </cell>
          <cell r="Y70">
            <v>1E-3</v>
          </cell>
          <cell r="Z70">
            <v>1E-3</v>
          </cell>
          <cell r="AA70">
            <v>1E-3</v>
          </cell>
          <cell r="AB70">
            <v>1E-3</v>
          </cell>
          <cell r="AC70">
            <v>1E-3</v>
          </cell>
          <cell r="AD70">
            <v>1E-3</v>
          </cell>
          <cell r="AE70">
            <v>1E-3</v>
          </cell>
          <cell r="AF70">
            <v>1E-3</v>
          </cell>
          <cell r="AG70">
            <v>1E-3</v>
          </cell>
          <cell r="AH70">
            <v>1E-3</v>
          </cell>
        </row>
      </sheetData>
      <sheetData sheetId="22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123.40000152587901</v>
          </cell>
          <cell r="X14">
            <v>134</v>
          </cell>
          <cell r="Y14">
            <v>134</v>
          </cell>
          <cell r="Z14">
            <v>134</v>
          </cell>
          <cell r="AA14">
            <v>134</v>
          </cell>
          <cell r="AB14">
            <v>50.99000000000003</v>
          </cell>
          <cell r="AC14">
            <v>53.700000000000031</v>
          </cell>
          <cell r="AD14">
            <v>51.881000000000029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7">
          <cell r="E17">
            <v>463.92352165645002</v>
          </cell>
          <cell r="F17">
            <v>681.90005163019305</v>
          </cell>
          <cell r="G17">
            <v>330.89999772990097</v>
          </cell>
          <cell r="H17">
            <v>752.59997846316696</v>
          </cell>
          <cell r="I17">
            <v>843.90004441244298</v>
          </cell>
          <cell r="J17">
            <v>843.90004441244298</v>
          </cell>
          <cell r="K17">
            <v>819.79998032581204</v>
          </cell>
          <cell r="L17">
            <v>811.59999091960503</v>
          </cell>
          <cell r="M17">
            <v>807.80001618172901</v>
          </cell>
          <cell r="N17">
            <v>884.00002095475702</v>
          </cell>
          <cell r="O17">
            <v>971.200002793968</v>
          </cell>
          <cell r="P17">
            <v>1073.69990017387</v>
          </cell>
          <cell r="Q17">
            <v>1134.40007543713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920.2337313443702</v>
          </cell>
          <cell r="Y17">
            <v>1512.4337313443702</v>
          </cell>
          <cell r="Z17">
            <v>2243.8337313443699</v>
          </cell>
          <cell r="AA17">
            <v>2465.21373134437</v>
          </cell>
          <cell r="AB17">
            <v>3272.3537313443703</v>
          </cell>
          <cell r="AC17">
            <v>3246.8526477919736</v>
          </cell>
          <cell r="AD17">
            <v>3281.7261131234172</v>
          </cell>
          <cell r="AE17">
            <v>1526.8876737941666</v>
          </cell>
          <cell r="AF17">
            <v>1626.9122163350748</v>
          </cell>
          <cell r="AG17">
            <v>1722.1202684117268</v>
          </cell>
          <cell r="AH17">
            <v>1821.6126828318279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4561.5</v>
          </cell>
          <cell r="S19">
            <v>3946.42</v>
          </cell>
          <cell r="T19">
            <v>3998.55</v>
          </cell>
          <cell r="U19">
            <v>3806.64</v>
          </cell>
          <cell r="V19">
            <v>3572.2</v>
          </cell>
          <cell r="W19">
            <v>3545.36</v>
          </cell>
          <cell r="X19">
            <v>3657</v>
          </cell>
          <cell r="Y19">
            <v>3684</v>
          </cell>
          <cell r="Z19">
            <v>4177</v>
          </cell>
          <cell r="AA19">
            <v>4640.1000000000004</v>
          </cell>
          <cell r="AB19">
            <v>5378.53</v>
          </cell>
          <cell r="AC19">
            <v>6028.6294900000003</v>
          </cell>
          <cell r="AD19">
            <v>6430.0343645000003</v>
          </cell>
          <cell r="AE19">
            <v>5789.2068089976319</v>
          </cell>
          <cell r="AF19">
            <v>5548.4905644539676</v>
          </cell>
          <cell r="AG19">
            <v>5280.0878636603029</v>
          </cell>
          <cell r="AH19">
            <v>5040.4797941166389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253.2337313443702</v>
          </cell>
          <cell r="Y20">
            <v>814.43373134437013</v>
          </cell>
          <cell r="Z20">
            <v>1080.8337313443701</v>
          </cell>
          <cell r="AA20">
            <v>1234.1337313443701</v>
          </cell>
          <cell r="AB20">
            <v>1372.93373134437</v>
          </cell>
          <cell r="AC20">
            <v>1392.1126477919736</v>
          </cell>
          <cell r="AD20">
            <v>1447.972513123417</v>
          </cell>
          <cell r="AE20">
            <v>1526.8876737941666</v>
          </cell>
          <cell r="AF20">
            <v>1626.9122163350748</v>
          </cell>
          <cell r="AG20">
            <v>1722.1202684117268</v>
          </cell>
          <cell r="AH20">
            <v>1821.6126828318279</v>
          </cell>
        </row>
        <row r="22">
          <cell r="E22">
            <v>427.48228665292601</v>
          </cell>
          <cell r="F22">
            <v>417.43988796190001</v>
          </cell>
          <cell r="G22">
            <v>360.60000733416501</v>
          </cell>
          <cell r="H22">
            <v>450.50000494765101</v>
          </cell>
          <cell r="I22">
            <v>550.00001559965199</v>
          </cell>
          <cell r="J22">
            <v>629.99999511055603</v>
          </cell>
          <cell r="K22">
            <v>642.49999749707104</v>
          </cell>
          <cell r="L22">
            <v>647.00001385342296</v>
          </cell>
          <cell r="M22">
            <v>621.19999557621804</v>
          </cell>
          <cell r="N22">
            <v>578.59999173451195</v>
          </cell>
          <cell r="O22">
            <v>505.400000349246</v>
          </cell>
          <cell r="P22">
            <v>398.699994819518</v>
          </cell>
          <cell r="Q22">
            <v>394.80000349246001</v>
          </cell>
          <cell r="R22">
            <v>931.5</v>
          </cell>
          <cell r="S22">
            <v>523.1</v>
          </cell>
          <cell r="T22">
            <v>451.6</v>
          </cell>
          <cell r="U22">
            <v>412.2</v>
          </cell>
          <cell r="V22">
            <v>384.3</v>
          </cell>
          <cell r="W22">
            <v>407.9</v>
          </cell>
          <cell r="X22">
            <v>521.18000000000006</v>
          </cell>
          <cell r="Y22">
            <v>573.58999999999992</v>
          </cell>
          <cell r="Z22">
            <v>812.99</v>
          </cell>
          <cell r="AA22">
            <v>890.31999999999994</v>
          </cell>
          <cell r="AB22">
            <v>1037.4185</v>
          </cell>
          <cell r="AC22">
            <v>815.08328458333335</v>
          </cell>
          <cell r="AD22">
            <v>1039.3063765709135</v>
          </cell>
          <cell r="AE22">
            <v>1757.4886076116989</v>
          </cell>
          <cell r="AF22">
            <v>1583.257909111639</v>
          </cell>
          <cell r="AG22">
            <v>1836.9470695943896</v>
          </cell>
          <cell r="AH22">
            <v>1780.2220882155571</v>
          </cell>
        </row>
        <row r="23">
          <cell r="E23">
            <v>222.87382616981401</v>
          </cell>
          <cell r="F23">
            <v>244.35504110333801</v>
          </cell>
          <cell r="G23">
            <v>147.500001338776</v>
          </cell>
          <cell r="H23">
            <v>223.19999767169401</v>
          </cell>
          <cell r="I23">
            <v>258.600014086253</v>
          </cell>
          <cell r="J23">
            <v>358.29998341081699</v>
          </cell>
          <cell r="K23">
            <v>398.79999650754098</v>
          </cell>
          <cell r="L23">
            <v>394.60001501757603</v>
          </cell>
          <cell r="M23">
            <v>343.90000855652602</v>
          </cell>
          <cell r="N23">
            <v>282.89999214196598</v>
          </cell>
          <cell r="O23">
            <v>432.39999743886301</v>
          </cell>
          <cell r="P23">
            <v>285.599993015081</v>
          </cell>
          <cell r="Q23">
            <v>234.60001129228601</v>
          </cell>
          <cell r="R23">
            <v>664.4</v>
          </cell>
          <cell r="S23">
            <v>292.89999999999998</v>
          </cell>
          <cell r="T23">
            <v>218.9</v>
          </cell>
          <cell r="U23">
            <v>191.2</v>
          </cell>
          <cell r="V23">
            <v>192</v>
          </cell>
          <cell r="W23">
            <v>217.2</v>
          </cell>
          <cell r="X23">
            <v>281.64</v>
          </cell>
          <cell r="Y23">
            <v>331.46</v>
          </cell>
          <cell r="Z23">
            <v>533.71</v>
          </cell>
          <cell r="AA23">
            <v>565.65</v>
          </cell>
          <cell r="AB23">
            <v>730.92849999999999</v>
          </cell>
          <cell r="AC23">
            <v>571.59</v>
          </cell>
          <cell r="AD23">
            <v>556.33219014693168</v>
          </cell>
          <cell r="AE23">
            <v>1283.0780073041526</v>
          </cell>
          <cell r="AF23">
            <v>1067.2338580428645</v>
          </cell>
          <cell r="AG23">
            <v>1244.3417632333906</v>
          </cell>
          <cell r="AH23">
            <v>1179.7658482163931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664.4</v>
          </cell>
          <cell r="S25">
            <v>292.89999999999998</v>
          </cell>
          <cell r="T25">
            <v>218.9</v>
          </cell>
          <cell r="U25">
            <v>191.2</v>
          </cell>
          <cell r="V25">
            <v>192</v>
          </cell>
          <cell r="W25">
            <v>217.2</v>
          </cell>
          <cell r="X25">
            <v>221.04</v>
          </cell>
          <cell r="Y25">
            <v>271.26</v>
          </cell>
          <cell r="Z25">
            <v>415.71000000000004</v>
          </cell>
          <cell r="AA25">
            <v>443.95</v>
          </cell>
          <cell r="AB25">
            <v>591.12849999999992</v>
          </cell>
          <cell r="AC25">
            <v>495.99</v>
          </cell>
          <cell r="AD25">
            <v>488.19200000000001</v>
          </cell>
          <cell r="AE25">
            <v>1232.41311</v>
          </cell>
          <cell r="AF25">
            <v>1031.8472400000001</v>
          </cell>
          <cell r="AG25">
            <v>1198.0451525000001</v>
          </cell>
          <cell r="AH25">
            <v>1131.38589</v>
          </cell>
        </row>
        <row r="26">
          <cell r="E26">
            <v>222.87382616981401</v>
          </cell>
          <cell r="F26">
            <v>98.399999534338704</v>
          </cell>
          <cell r="G26">
            <v>147.500001338776</v>
          </cell>
          <cell r="H26">
            <v>223.19999767169401</v>
          </cell>
          <cell r="I26">
            <v>258.600014086253</v>
          </cell>
          <cell r="J26">
            <v>358.29998341081699</v>
          </cell>
          <cell r="K26">
            <v>398.79999650754098</v>
          </cell>
          <cell r="L26">
            <v>394.60001501757603</v>
          </cell>
          <cell r="M26">
            <v>343.90000855652602</v>
          </cell>
          <cell r="N26">
            <v>282.89999214196598</v>
          </cell>
          <cell r="O26">
            <v>432.39999743886301</v>
          </cell>
          <cell r="P26">
            <v>285.599993015081</v>
          </cell>
          <cell r="Q26">
            <v>234.60001129228601</v>
          </cell>
          <cell r="R26">
            <v>729.09997558593795</v>
          </cell>
          <cell r="S26">
            <v>392.29998779296898</v>
          </cell>
          <cell r="T26">
            <v>380.39999389648398</v>
          </cell>
          <cell r="U26">
            <v>513.70001220703102</v>
          </cell>
          <cell r="V26">
            <v>603.79998779296898</v>
          </cell>
          <cell r="W26">
            <v>860.59997558593795</v>
          </cell>
          <cell r="X26">
            <v>281.64</v>
          </cell>
          <cell r="Y26">
            <v>331.46</v>
          </cell>
          <cell r="Z26">
            <v>533.71</v>
          </cell>
          <cell r="AA26">
            <v>565.65</v>
          </cell>
          <cell r="AB26">
            <v>730.92849999999999</v>
          </cell>
          <cell r="AC26">
            <v>571.59</v>
          </cell>
          <cell r="AD26">
            <v>556.33219014693168</v>
          </cell>
          <cell r="AE26">
            <v>1283.0780073041526</v>
          </cell>
          <cell r="AF26">
            <v>1067.2338580428645</v>
          </cell>
          <cell r="AG26">
            <v>1244.3417632333906</v>
          </cell>
          <cell r="AH26">
            <v>1179.7658482163931</v>
          </cell>
        </row>
        <row r="29">
          <cell r="E29">
            <v>1.00000004749745E-3</v>
          </cell>
          <cell r="F29">
            <v>1.00000004749745E-3</v>
          </cell>
          <cell r="G29">
            <v>1.00000004749745E-3</v>
          </cell>
          <cell r="H29">
            <v>1.00000004749745E-3</v>
          </cell>
          <cell r="I29">
            <v>1.00000004749745E-3</v>
          </cell>
          <cell r="J29">
            <v>1.00000004749745E-3</v>
          </cell>
          <cell r="K29">
            <v>1.00000004749745E-3</v>
          </cell>
          <cell r="L29">
            <v>1.00000004749745E-3</v>
          </cell>
          <cell r="M29">
            <v>1.00000004749745E-3</v>
          </cell>
          <cell r="N29">
            <v>1.00000004749745E-3</v>
          </cell>
          <cell r="O29">
            <v>1.00000004749745E-3</v>
          </cell>
          <cell r="P29">
            <v>1.00000004749745E-3</v>
          </cell>
          <cell r="Q29">
            <v>1.00000004749745E-3</v>
          </cell>
          <cell r="R29">
            <v>1.00000004749745E-3</v>
          </cell>
          <cell r="S29">
            <v>1.00000004749745E-3</v>
          </cell>
          <cell r="T29">
            <v>1.00000004749745E-3</v>
          </cell>
          <cell r="U29">
            <v>1.00000004749745E-3</v>
          </cell>
          <cell r="V29">
            <v>1.00000004749745E-3</v>
          </cell>
          <cell r="W29">
            <v>1.00000004749745E-3</v>
          </cell>
          <cell r="X29">
            <v>1E-3</v>
          </cell>
          <cell r="Y29">
            <v>1E-3</v>
          </cell>
          <cell r="Z29">
            <v>1E-3</v>
          </cell>
          <cell r="AA29">
            <v>1E-3</v>
          </cell>
          <cell r="AB29">
            <v>1E-3</v>
          </cell>
          <cell r="AC29">
            <v>1E-3</v>
          </cell>
          <cell r="AD29">
            <v>1E-3</v>
          </cell>
          <cell r="AE29">
            <v>1E-3</v>
          </cell>
          <cell r="AF29">
            <v>1E-3</v>
          </cell>
          <cell r="AG29">
            <v>1E-3</v>
          </cell>
          <cell r="AH29">
            <v>1E-3</v>
          </cell>
        </row>
        <row r="30">
          <cell r="E30"/>
          <cell r="F30">
            <v>1.00000004749745E-3</v>
          </cell>
          <cell r="G30">
            <v>1.00000004749745E-3</v>
          </cell>
          <cell r="H30">
            <v>1.00000004749745E-3</v>
          </cell>
          <cell r="I30">
            <v>1.00000004749745E-3</v>
          </cell>
          <cell r="J30">
            <v>1.00000004749745E-3</v>
          </cell>
          <cell r="K30">
            <v>1.00000004749745E-3</v>
          </cell>
          <cell r="L30">
            <v>1.00000004749745E-3</v>
          </cell>
          <cell r="M30">
            <v>1.00000004749745E-3</v>
          </cell>
          <cell r="N30">
            <v>1.00000004749745E-3</v>
          </cell>
          <cell r="O30">
            <v>1.00000004749745E-3</v>
          </cell>
          <cell r="P30">
            <v>1.00000004749745E-3</v>
          </cell>
          <cell r="Q30">
            <v>1.00000004749745E-3</v>
          </cell>
          <cell r="R30">
            <v>1.00000004749745E-3</v>
          </cell>
          <cell r="S30">
            <v>1.00000004749745E-3</v>
          </cell>
          <cell r="T30">
            <v>1.00000004749745E-3</v>
          </cell>
          <cell r="U30">
            <v>1.00000004749745E-3</v>
          </cell>
          <cell r="V30">
            <v>1.00000004749745E-3</v>
          </cell>
          <cell r="W30">
            <v>1.00000004749745E-3</v>
          </cell>
          <cell r="X30">
            <v>1.00000004749745E-3</v>
          </cell>
          <cell r="Y30">
            <v>1E-3</v>
          </cell>
          <cell r="Z30">
            <v>1E-3</v>
          </cell>
          <cell r="AA30">
            <v>1E-3</v>
          </cell>
          <cell r="AB30">
            <v>1E-3</v>
          </cell>
          <cell r="AC30">
            <v>1E-3</v>
          </cell>
          <cell r="AD30">
            <v>1E-3</v>
          </cell>
          <cell r="AE30">
            <v>1E-3</v>
          </cell>
          <cell r="AF30">
            <v>1E-3</v>
          </cell>
          <cell r="AG30">
            <v>1E-3</v>
          </cell>
          <cell r="AH30">
            <v>1E-3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1actual"/>
      <sheetName val="ana2actual"/>
      <sheetName val="bpresactual"/>
      <sheetName val="bpcompanuales y proyactual02"/>
      <sheetName val="gap"/>
      <sheetName val="fmi-bcrd"/>
      <sheetName val="bpres"/>
      <sheetName val="BoP Table (mln)-PC"/>
      <sheetName val="bcrd-fmi"/>
      <sheetName val="Sheet1"/>
      <sheetName val="Sheet1 (2)"/>
      <sheetName val="Sheet3"/>
      <sheetName val="bpcepal"/>
      <sheetName val="bpbcrdfmi"/>
      <sheetName val="bop1datostrimestral9900"/>
      <sheetName val="anatrimestral"/>
      <sheetName val="trimestres 972000"/>
      <sheetName val="balanza revision 2002-2004 CPa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Q1"/>
      <sheetName val="C_basef14.3p1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9">
          <cell r="AK99">
            <v>1998</v>
          </cell>
          <cell r="AO99">
            <v>1998</v>
          </cell>
          <cell r="AS99">
            <v>1998</v>
          </cell>
          <cell r="AW99">
            <v>1998</v>
          </cell>
        </row>
        <row r="100">
          <cell r="AK100" t="str">
            <v>QI</v>
          </cell>
          <cell r="AO100" t="str">
            <v>QII</v>
          </cell>
          <cell r="AS100" t="str">
            <v>QIII</v>
          </cell>
          <cell r="AW100" t="str">
            <v>QIV</v>
          </cell>
        </row>
        <row r="101">
          <cell r="AJ101" t="str">
            <v>total</v>
          </cell>
          <cell r="AK101" t="str">
            <v>o/w int</v>
          </cell>
          <cell r="AL101" t="str">
            <v>o/w cap</v>
          </cell>
          <cell r="AN101" t="str">
            <v>total</v>
          </cell>
          <cell r="AO101" t="str">
            <v>o/w int</v>
          </cell>
          <cell r="AP101" t="str">
            <v>o/w cap</v>
          </cell>
          <cell r="AR101" t="str">
            <v>total</v>
          </cell>
          <cell r="AS101" t="str">
            <v>o/w int</v>
          </cell>
          <cell r="AT101" t="str">
            <v>o/w cap</v>
          </cell>
          <cell r="AV101" t="str">
            <v>total</v>
          </cell>
          <cell r="AW101" t="str">
            <v>o/w int</v>
          </cell>
          <cell r="AX101" t="str">
            <v>o/w cap</v>
          </cell>
        </row>
        <row r="103">
          <cell r="AJ103">
            <v>0</v>
          </cell>
          <cell r="AK103">
            <v>0</v>
          </cell>
          <cell r="AL103">
            <v>0</v>
          </cell>
          <cell r="AN103">
            <v>0.1</v>
          </cell>
          <cell r="AO103">
            <v>0.1</v>
          </cell>
          <cell r="AP103">
            <v>0</v>
          </cell>
          <cell r="AR103">
            <v>0.2</v>
          </cell>
          <cell r="AS103">
            <v>0</v>
          </cell>
          <cell r="AT103">
            <v>0.2</v>
          </cell>
          <cell r="AV103">
            <v>0.1</v>
          </cell>
          <cell r="AW103">
            <v>0.1</v>
          </cell>
          <cell r="AX103">
            <v>0</v>
          </cell>
        </row>
        <row r="104">
          <cell r="AJ104">
            <v>9</v>
          </cell>
          <cell r="AK104">
            <v>2.2000000000000002</v>
          </cell>
          <cell r="AL104">
            <v>6.8</v>
          </cell>
          <cell r="AN104">
            <v>6.6</v>
          </cell>
          <cell r="AO104">
            <v>3.2</v>
          </cell>
          <cell r="AP104">
            <v>3.4</v>
          </cell>
          <cell r="AR104">
            <v>9.3000000000000007</v>
          </cell>
          <cell r="AS104">
            <v>6.5</v>
          </cell>
          <cell r="AT104">
            <v>2.8</v>
          </cell>
          <cell r="AV104">
            <v>6.3</v>
          </cell>
          <cell r="AW104">
            <v>3.4</v>
          </cell>
          <cell r="AX104">
            <v>2.9</v>
          </cell>
        </row>
        <row r="105">
          <cell r="AJ105">
            <v>12.600000000000001</v>
          </cell>
          <cell r="AK105">
            <v>6.4</v>
          </cell>
          <cell r="AL105">
            <v>6.2</v>
          </cell>
          <cell r="AN105">
            <v>8.3000000000000007</v>
          </cell>
          <cell r="AO105">
            <v>4.0999999999999996</v>
          </cell>
          <cell r="AP105">
            <v>4.2</v>
          </cell>
          <cell r="AR105">
            <v>15.6</v>
          </cell>
          <cell r="AS105">
            <v>6.6</v>
          </cell>
          <cell r="AT105">
            <v>9</v>
          </cell>
          <cell r="AV105">
            <v>9.1000000000000014</v>
          </cell>
          <cell r="AW105">
            <v>4.2</v>
          </cell>
          <cell r="AX105">
            <v>4.9000000000000004</v>
          </cell>
        </row>
        <row r="106"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J107">
            <v>8.5</v>
          </cell>
          <cell r="AK107">
            <v>8.5</v>
          </cell>
          <cell r="AL107">
            <v>0</v>
          </cell>
          <cell r="AN107">
            <v>8.5</v>
          </cell>
          <cell r="AO107">
            <v>8.5</v>
          </cell>
          <cell r="AP107">
            <v>0</v>
          </cell>
          <cell r="AR107">
            <v>8.5</v>
          </cell>
          <cell r="AS107">
            <v>8.5</v>
          </cell>
          <cell r="AT107">
            <v>0</v>
          </cell>
          <cell r="AV107">
            <v>8.5</v>
          </cell>
          <cell r="AW107">
            <v>8.5</v>
          </cell>
          <cell r="AX107">
            <v>0</v>
          </cell>
        </row>
        <row r="110">
          <cell r="AJ110">
            <v>30.1</v>
          </cell>
          <cell r="AK110">
            <v>17.100000000000001</v>
          </cell>
          <cell r="AL110">
            <v>13</v>
          </cell>
          <cell r="AN110">
            <v>23.5</v>
          </cell>
          <cell r="AO110">
            <v>15.9</v>
          </cell>
          <cell r="AP110">
            <v>7.6</v>
          </cell>
          <cell r="AR110">
            <v>33.6</v>
          </cell>
          <cell r="AS110">
            <v>21.6</v>
          </cell>
          <cell r="AT110">
            <v>12</v>
          </cell>
          <cell r="AV110">
            <v>24</v>
          </cell>
          <cell r="AW110">
            <v>16.2</v>
          </cell>
          <cell r="AX110">
            <v>7.8000000000000007</v>
          </cell>
        </row>
        <row r="112"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J113">
            <v>30.1</v>
          </cell>
          <cell r="AK113">
            <v>17.100000000000001</v>
          </cell>
          <cell r="AL113">
            <v>13</v>
          </cell>
          <cell r="AN113">
            <v>23.4</v>
          </cell>
          <cell r="AO113">
            <v>15.8</v>
          </cell>
          <cell r="AP113">
            <v>7.6</v>
          </cell>
          <cell r="AR113">
            <v>33.4</v>
          </cell>
          <cell r="AS113">
            <v>21.6</v>
          </cell>
          <cell r="AT113">
            <v>11.8</v>
          </cell>
          <cell r="AV113">
            <v>23.9</v>
          </cell>
          <cell r="AW113">
            <v>16.099999999999998</v>
          </cell>
          <cell r="AX113">
            <v>7.8000000000000007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>
            <v>36608.787579398151</v>
          </cell>
        </row>
        <row r="2">
          <cell r="B2" t="str">
            <v>TABLE OF CONTENTS</v>
          </cell>
        </row>
        <row r="4">
          <cell r="A4" t="str">
            <v>FILENAME:</v>
          </cell>
          <cell r="B4" t="str">
            <v>C:\AAMzb\BoP_latest\[Enhanced Tables_AR.xls]T6 IMF Assistance</v>
          </cell>
        </row>
        <row r="6">
          <cell r="A6" t="str">
            <v>TOPIC:</v>
          </cell>
          <cell r="B6" t="str">
            <v>MOZAMBIQUE BALANCE OF PAYMENTS</v>
          </cell>
        </row>
        <row r="10">
          <cell r="A10" t="str">
            <v>SHEET NAME</v>
          </cell>
          <cell r="B10" t="str">
            <v>SHEET CONTENTS</v>
          </cell>
        </row>
        <row r="12">
          <cell r="A12" t="str">
            <v>B</v>
          </cell>
          <cell r="B12" t="str">
            <v>INPUT FOR MACROFRAMEWORK</v>
          </cell>
        </row>
        <row r="13">
          <cell r="B13" t="str">
            <v>Foreign Assistance in BoP</v>
          </cell>
        </row>
        <row r="15">
          <cell r="A15" t="str">
            <v>C</v>
          </cell>
          <cell r="B15" t="str">
            <v>MAIN WORKING SHEET</v>
          </cell>
        </row>
        <row r="16">
          <cell r="B16" t="str">
            <v>Mozambique: Medium Term Balance of Payments, 1997-2001</v>
          </cell>
        </row>
        <row r="17">
          <cell r="B17" t="str">
            <v>Mozambique: Assumed External Flows from New Projects</v>
          </cell>
        </row>
        <row r="18">
          <cell r="B18" t="str">
            <v>Table 2. Mozambique: Debt Service Indicators</v>
          </cell>
        </row>
        <row r="19">
          <cell r="B19" t="str">
            <v xml:space="preserve">Table 3. Mozambique:  Annual Foreign Assets of the Banking System </v>
          </cell>
        </row>
        <row r="20">
          <cell r="B20" t="str">
            <v>Debt Sustainability Analysis Table</v>
          </cell>
        </row>
        <row r="22">
          <cell r="A22" t="str">
            <v>D</v>
          </cell>
          <cell r="B22" t="str">
            <v>Table 5.  Mozambique: Terms of trade</v>
          </cell>
        </row>
        <row r="23">
          <cell r="B23" t="str">
            <v>Memorandum Items:  for the computation of the terms of trade</v>
          </cell>
        </row>
        <row r="24">
          <cell r="B24" t="str">
            <v xml:space="preserve">Table 6.  Mozambique: Commodity Composition of Exports </v>
          </cell>
        </row>
        <row r="25">
          <cell r="B25" t="str">
            <v>Table 6A.    Mozambique:    Assumptions for Exports Projections 1/</v>
          </cell>
        </row>
        <row r="26">
          <cell r="B26" t="str">
            <v>Table 7.  Mozambique: Assumptions for Services, Transfers and Foreign Borrowing</v>
          </cell>
        </row>
        <row r="27">
          <cell r="A27" t="str">
            <v>update with WEO data</v>
          </cell>
          <cell r="B27" t="str">
            <v>World Economic Prices Assumption  (price changes)</v>
          </cell>
        </row>
        <row r="28">
          <cell r="B28" t="str">
            <v>Production, Prices and Elasticities</v>
          </cell>
        </row>
        <row r="29">
          <cell r="A29" t="str">
            <v>E</v>
          </cell>
          <cell r="B29" t="str">
            <v>Table 2. Mozambique:  Quarterly Foreign Assets of the Banking System  (Cummulative)</v>
          </cell>
        </row>
        <row r="31">
          <cell r="A31" t="str">
            <v>large projects</v>
          </cell>
          <cell r="B31" t="str">
            <v>Mozambique: projections for investments in large projects, 1998-2003</v>
          </cell>
        </row>
        <row r="33">
          <cell r="A33" t="str">
            <v>F</v>
          </cell>
          <cell r="B33" t="str">
            <v>Macro Assumptions Underlying DSA</v>
          </cell>
          <cell r="D33" t="str">
            <v>for the HIPC document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alanceComprobacion"/>
      <sheetName val="Resumido"/>
      <sheetName val="Base"/>
      <sheetName val="A.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Links"/>
      <sheetName val="xxweolinksxx"/>
      <sheetName val="ErrCheck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13" refreshError="1"/>
      <sheetData sheetId="14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BOP"/>
      <sheetName val="Macro1"/>
      <sheetName val="Main"/>
      <sheetName val="Links"/>
      <sheetName val="ErrCheck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  <sheetName val="RED Table 20"/>
      <sheetName val="J(Priv.Cap)"/>
      <sheetName val="Supuestos "/>
      <sheetName val="SNF Córd"/>
      <sheetName val="GG Table"/>
    </sheetNames>
    <sheetDataSet>
      <sheetData sheetId="0" refreshError="1"/>
      <sheetData sheetId="1" refreshError="1"/>
      <sheetData sheetId="2" refreshError="1"/>
      <sheetData sheetId="3" refreshError="1">
        <row r="63">
          <cell r="F63">
            <v>398.92469362284851</v>
          </cell>
          <cell r="G63">
            <v>390.3445880054187</v>
          </cell>
          <cell r="H63">
            <v>369.94483896491067</v>
          </cell>
          <cell r="I63">
            <v>416.18840851382629</v>
          </cell>
          <cell r="J63">
            <v>457.05600991675692</v>
          </cell>
          <cell r="K63">
            <v>501.64190103334414</v>
          </cell>
          <cell r="L63">
            <v>547.08893475800187</v>
          </cell>
          <cell r="M63">
            <v>590.91473885820994</v>
          </cell>
          <cell r="N63">
            <v>634.1496193907401</v>
          </cell>
          <cell r="O63">
            <v>681.25860567022914</v>
          </cell>
          <cell r="P63">
            <v>732.71430819749457</v>
          </cell>
          <cell r="Q63">
            <v>789.06737650136802</v>
          </cell>
          <cell r="R63">
            <v>850.96199324643817</v>
          </cell>
          <cell r="S63">
            <v>919.15470439392197</v>
          </cell>
          <cell r="T63">
            <v>994.53732625926273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388.70685103639443</v>
          </cell>
          <cell r="G64">
            <v>378.08559173457797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458.29543982130912</v>
          </cell>
          <cell r="L64">
            <v>501.92894856936761</v>
          </cell>
          <cell r="M64">
            <v>546.54852488318522</v>
          </cell>
          <cell r="N64">
            <v>590.71776433565071</v>
          </cell>
          <cell r="O64">
            <v>635.4409879730598</v>
          </cell>
          <cell r="P64">
            <v>682.70751108615457</v>
          </cell>
          <cell r="Q64">
            <v>734.34676345636399</v>
          </cell>
          <cell r="R64">
            <v>790.91455931510029</v>
          </cell>
          <cell r="S64">
            <v>853.06135804724272</v>
          </cell>
          <cell r="T64">
            <v>921.55134129987437</v>
          </cell>
          <cell r="U64">
            <v>997.28562245692922</v>
          </cell>
          <cell r="V64">
            <v>1081.3305082435197</v>
          </cell>
          <cell r="W64">
            <v>1174.9519389963129</v>
          </cell>
          <cell r="X64">
            <v>1279.6574875675899</v>
          </cell>
          <cell r="Y64">
            <v>1387.8729266933851</v>
          </cell>
          <cell r="Z64">
            <v>1498.5699395313402</v>
          </cell>
        </row>
        <row r="65">
          <cell r="F65">
            <v>375.67465338515461</v>
          </cell>
          <cell r="G65">
            <v>369.74278459770113</v>
          </cell>
          <cell r="H65">
            <v>414.54759116296265</v>
          </cell>
          <cell r="I65">
            <v>502.14824780430001</v>
          </cell>
          <cell r="J65">
            <v>552.41453056726687</v>
          </cell>
          <cell r="K65">
            <v>605.03450813400559</v>
          </cell>
          <cell r="L65">
            <v>663.35128559980114</v>
          </cell>
          <cell r="M65">
            <v>720.43470587822742</v>
          </cell>
          <cell r="N65">
            <v>782.66323612366398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1672.0801774580191</v>
          </cell>
          <cell r="X65">
            <v>1821.9681498261834</v>
          </cell>
          <cell r="Y65">
            <v>1985.8867965818254</v>
          </cell>
          <cell r="Z65">
            <v>2166.3274274215751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B6">
            <v>9.7895239624497723</v>
          </cell>
          <cell r="C6">
            <v>10.536580419328409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16.940962529254382</v>
          </cell>
          <cell r="J6">
            <v>17.651757257403741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20.406499556282899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22.023679406049009</v>
          </cell>
          <cell r="S6">
            <v>22.093449810988211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5.7197956309893003</v>
          </cell>
          <cell r="C8">
            <v>6.3459703190224372</v>
          </cell>
          <cell r="D8">
            <v>8.183251093027085</v>
          </cell>
          <cell r="E8">
            <v>9.8573178090795608</v>
          </cell>
          <cell r="F8">
            <v>10.953956577798291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19.430894343356339</v>
          </cell>
          <cell r="S8">
            <v>19.64778177845503</v>
          </cell>
          <cell r="T8">
            <v>19.793209551552135</v>
          </cell>
          <cell r="U8">
            <v>19.793209551552131</v>
          </cell>
        </row>
        <row r="9">
          <cell r="B9">
            <v>4.0697283314604711</v>
          </cell>
          <cell r="C9">
            <v>4.1906101003059719</v>
          </cell>
          <cell r="D9">
            <v>4.1387638023109483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3.8213345239742158</v>
          </cell>
          <cell r="I9">
            <v>3.72117752070884</v>
          </cell>
          <cell r="J9">
            <v>3.6199050729818465</v>
          </cell>
          <cell r="K9">
            <v>3.5113167169030328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2.8808295265342831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9.7895239624497705</v>
          </cell>
          <cell r="C11">
            <v>6.5509060187601946</v>
          </cell>
          <cell r="D11">
            <v>6.1129759254928917</v>
          </cell>
          <cell r="E11">
            <v>6.9114637075106451</v>
          </cell>
          <cell r="F11">
            <v>7.4174039432429346</v>
          </cell>
          <cell r="G11">
            <v>7.8420920447074769</v>
          </cell>
          <cell r="H11">
            <v>8.3465347713019789</v>
          </cell>
          <cell r="I11">
            <v>8.4044449690764811</v>
          </cell>
          <cell r="J11">
            <v>8.7570716375272895</v>
          </cell>
          <cell r="K11">
            <v>8.9708086366630191</v>
          </cell>
          <cell r="L11">
            <v>9.5072461418335674</v>
          </cell>
          <cell r="M11">
            <v>9.7828109405515544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22.023679406049009</v>
          </cell>
          <cell r="S11">
            <v>22.093449810988211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5.7197956309893003</v>
          </cell>
          <cell r="C13">
            <v>3.94547884639098</v>
          </cell>
          <cell r="D13">
            <v>4.0597270291293244</v>
          </cell>
          <cell r="E13">
            <v>4.8902348332360646</v>
          </cell>
          <cell r="F13">
            <v>5.4342794922533226</v>
          </cell>
          <cell r="G13">
            <v>5.9013069060336401</v>
          </cell>
          <cell r="H13">
            <v>6.4507631668424477</v>
          </cell>
          <cell r="I13">
            <v>6.5583614517464666</v>
          </cell>
          <cell r="J13">
            <v>6.9612295815271974</v>
          </cell>
          <cell r="K13">
            <v>7.228837478575068</v>
          </cell>
          <cell r="L13">
            <v>7.8206723670163845</v>
          </cell>
          <cell r="M13">
            <v>8.1562011918673782</v>
          </cell>
          <cell r="N13">
            <v>8.5599333228140946</v>
          </cell>
          <cell r="O13">
            <v>9.1545169608794392</v>
          </cell>
          <cell r="P13">
            <v>9.3538097985468589</v>
          </cell>
          <cell r="Q13">
            <v>15.284333680312468</v>
          </cell>
          <cell r="R13">
            <v>19.430894343356339</v>
          </cell>
          <cell r="S13">
            <v>19.64778177845503</v>
          </cell>
          <cell r="T13">
            <v>19.793209551552135</v>
          </cell>
          <cell r="U13">
            <v>19.793209551552131</v>
          </cell>
        </row>
        <row r="14">
          <cell r="B14">
            <v>4.0697283314604711</v>
          </cell>
          <cell r="C14">
            <v>2.6054271723692151</v>
          </cell>
          <cell r="D14">
            <v>2.0532488963635669</v>
          </cell>
          <cell r="E14">
            <v>2.0212288742745801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1.4291852177370741</v>
          </cell>
          <cell r="Q14">
            <v>2.1881074905204212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3.9856744005682141</v>
          </cell>
          <cell r="D16">
            <v>6.2090389698451425</v>
          </cell>
          <cell r="E16">
            <v>7.0200746774810572</v>
          </cell>
          <cell r="F16">
            <v>7.5339655676731603</v>
          </cell>
          <cell r="G16">
            <v>7.9653274778397334</v>
          </cell>
          <cell r="H16">
            <v>8.4776973261190953</v>
          </cell>
          <cell r="I16">
            <v>8.5365175601779004</v>
          </cell>
          <cell r="J16">
            <v>8.8946856198764497</v>
          </cell>
          <cell r="K16">
            <v>9.1117814130067813</v>
          </cell>
          <cell r="L16">
            <v>9.6566488253910183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4.1235240638977606</v>
          </cell>
          <cell r="E17">
            <v>4.9670829758434962</v>
          </cell>
          <cell r="F17">
            <v>5.5196770855449682</v>
          </cell>
          <cell r="G17">
            <v>5.9940436538893662</v>
          </cell>
          <cell r="H17">
            <v>6.5521344066044112</v>
          </cell>
          <cell r="I17">
            <v>6.6614235567990745</v>
          </cell>
          <cell r="J17">
            <v>7.0706226028946961</v>
          </cell>
          <cell r="K17">
            <v>7.3424358541917005</v>
          </cell>
          <cell r="L17">
            <v>7.9435711982262491</v>
          </cell>
          <cell r="M17">
            <v>8.2843727283481243</v>
          </cell>
          <cell r="N17">
            <v>8.6944493530527556</v>
          </cell>
          <cell r="O17">
            <v>9.298376642244941</v>
          </cell>
          <cell r="P17">
            <v>9.5008012895149641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1.9255629195146851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1.6521712896318539</v>
          </cell>
          <cell r="N18">
            <v>1.5883454706271103</v>
          </cell>
          <cell r="O18">
            <v>1.5221968943906869</v>
          </cell>
          <cell r="P18">
            <v>1.4516443087972091</v>
          </cell>
          <cell r="Q18">
            <v>0.54962354672552705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37.827020171144447</v>
          </cell>
          <cell r="D22">
            <v>50.389802500517163</v>
          </cell>
          <cell r="E22">
            <v>50.389802500517163</v>
          </cell>
          <cell r="F22">
            <v>50.389802500517163</v>
          </cell>
          <cell r="G22">
            <v>50.389802500517163</v>
          </cell>
          <cell r="H22">
            <v>50.389802500517163</v>
          </cell>
          <cell r="I22">
            <v>50.389802500517163</v>
          </cell>
          <cell r="J22">
            <v>50.389802500517163</v>
          </cell>
          <cell r="K22">
            <v>50.389802500517163</v>
          </cell>
          <cell r="L22">
            <v>50.389802500517163</v>
          </cell>
          <cell r="M22">
            <v>50.389802500517163</v>
          </cell>
          <cell r="N22">
            <v>50.389802500517163</v>
          </cell>
          <cell r="O22">
            <v>50.389802500517163</v>
          </cell>
          <cell r="P22">
            <v>50.389802500517163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5.6218892883624401</v>
          </cell>
        </row>
        <row r="25">
          <cell r="C25">
            <v>6.6599015428275399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e"/>
      <sheetName val="TC"/>
      <sheetName val="Asp"/>
      <sheetName val="Out"/>
      <sheetName val="Weta"/>
      <sheetName val="New WETA"/>
      <sheetName val="T-BOP"/>
      <sheetName val="T-Rq"/>
      <sheetName val="T-IMF"/>
      <sheetName val="T-DSvc"/>
      <sheetName val="T-DSA"/>
      <sheetName val="CAPACITY"/>
      <sheetName val="Main"/>
      <sheetName val="Ind"/>
      <sheetName val="X"/>
      <sheetName val="X-Id"/>
      <sheetName val="M"/>
      <sheetName val="M-Id"/>
      <sheetName val="Dbt"/>
      <sheetName val="Svc"/>
      <sheetName val="Tr"/>
      <sheetName val="IMF"/>
      <sheetName val="Amt"/>
      <sheetName val="NEW-BIL"/>
      <sheetName val="Dsb"/>
      <sheetName val="Int"/>
      <sheetName val="Req"/>
      <sheetName val="BOG"/>
      <sheetName val="hipc2"/>
      <sheetName val="hipc1"/>
      <sheetName val="NEWDSA"/>
      <sheetName val="Nul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e"/>
      <sheetName val="Sheet1"/>
      <sheetName val="Sheet4"/>
      <sheetName val="Buyback-yk"/>
      <sheetName val="Buyback-ad"/>
      <sheetName val="Sheet2"/>
      <sheetName val="BUR.IDA"/>
      <sheetName val="BUR.IDA (2)"/>
      <sheetName val="RES"/>
      <sheetName val="tab 14"/>
      <sheetName val="tab 3"/>
    </sheetNames>
    <sheetDataSet>
      <sheetData sheetId="0" refreshError="1"/>
      <sheetData sheetId="1" refreshError="1"/>
      <sheetData sheetId="2" refreshError="1">
        <row r="3">
          <cell r="C3">
            <v>10970</v>
          </cell>
          <cell r="D3" t="str">
            <v>XDR</v>
          </cell>
          <cell r="E3" t="str">
            <v xml:space="preserve">2ND BOUGOURIBA AGRICUL DEV    </v>
          </cell>
          <cell r="F3" t="str">
            <v>Sum of prp</v>
          </cell>
          <cell r="G3">
            <v>47558</v>
          </cell>
        </row>
        <row r="4">
          <cell r="C4">
            <v>16070</v>
          </cell>
          <cell r="D4" t="str">
            <v>XDR</v>
          </cell>
          <cell r="E4" t="str">
            <v xml:space="preserve">HEALTH SERVICES DEVELOPMENT   </v>
          </cell>
          <cell r="F4" t="str">
            <v>Sum of prp</v>
          </cell>
          <cell r="G4">
            <v>131366</v>
          </cell>
        </row>
        <row r="5">
          <cell r="C5">
            <v>19790</v>
          </cell>
          <cell r="D5" t="str">
            <v>XDR</v>
          </cell>
          <cell r="E5" t="str">
            <v xml:space="preserve">AGRICULTURAL SERVICES         </v>
          </cell>
          <cell r="F5" t="str">
            <v>Sum of prp</v>
          </cell>
          <cell r="G5">
            <v>309693</v>
          </cell>
        </row>
        <row r="6">
          <cell r="C6">
            <v>20670</v>
          </cell>
          <cell r="D6" t="str">
            <v>XDR</v>
          </cell>
          <cell r="E6" t="str">
            <v xml:space="preserve">SECOND URBAN                  </v>
          </cell>
          <cell r="F6" t="str">
            <v>Sum of prp</v>
          </cell>
          <cell r="G6">
            <v>180000</v>
          </cell>
        </row>
        <row r="7">
          <cell r="C7">
            <v>20671</v>
          </cell>
          <cell r="D7" t="str">
            <v>XDR</v>
          </cell>
          <cell r="E7" t="str">
            <v xml:space="preserve">SECOND URBAN                  </v>
          </cell>
          <cell r="F7" t="str">
            <v>Sum of prp</v>
          </cell>
          <cell r="G7">
            <v>62774</v>
          </cell>
        </row>
        <row r="8">
          <cell r="C8">
            <v>22290</v>
          </cell>
          <cell r="D8" t="str">
            <v>XDR</v>
          </cell>
          <cell r="E8" t="str">
            <v xml:space="preserve">ENVIRONMENTAL MANAGEMENT      </v>
          </cell>
          <cell r="F8" t="str">
            <v>Sum of prp</v>
          </cell>
          <cell r="G8">
            <v>0</v>
          </cell>
        </row>
        <row r="9">
          <cell r="C9">
            <v>22440</v>
          </cell>
          <cell r="D9" t="str">
            <v>XDR</v>
          </cell>
          <cell r="E9" t="str">
            <v xml:space="preserve">FOURTH EDUCATION              </v>
          </cell>
          <cell r="F9" t="str">
            <v>Sum of prp</v>
          </cell>
          <cell r="G9">
            <v>0</v>
          </cell>
        </row>
        <row r="10">
          <cell r="C10">
            <v>23780</v>
          </cell>
          <cell r="D10" t="str">
            <v>XDR</v>
          </cell>
          <cell r="E10" t="str">
            <v xml:space="preserve">PUBLIC INSTITUTIONAL DEV      </v>
          </cell>
          <cell r="F10" t="str">
            <v>Sum of prp</v>
          </cell>
          <cell r="G10">
            <v>0</v>
          </cell>
        </row>
        <row r="11">
          <cell r="C11">
            <v>23810</v>
          </cell>
          <cell r="D11" t="str">
            <v>XDR</v>
          </cell>
          <cell r="E11" t="str">
            <v>AGRICULTURAL SECTOR ADJUSTMENT</v>
          </cell>
          <cell r="F11" t="str">
            <v>Sum of prp</v>
          </cell>
          <cell r="G11">
            <v>0</v>
          </cell>
        </row>
        <row r="12">
          <cell r="C12">
            <v>24140</v>
          </cell>
          <cell r="D12" t="str">
            <v>XDR</v>
          </cell>
          <cell r="E12" t="str">
            <v xml:space="preserve">FOOD SECURITY AND NUTRITION   </v>
          </cell>
          <cell r="F12" t="str">
            <v>Sum of prp</v>
          </cell>
          <cell r="G12">
            <v>0</v>
          </cell>
        </row>
        <row r="13">
          <cell r="C13">
            <v>24720</v>
          </cell>
          <cell r="D13" t="str">
            <v>XDR</v>
          </cell>
          <cell r="E13" t="str">
            <v xml:space="preserve">PRIVATE SECTOR ASSISTANCE     </v>
          </cell>
          <cell r="F13" t="str">
            <v>Sum of prp</v>
          </cell>
          <cell r="G13">
            <v>0</v>
          </cell>
        </row>
        <row r="14">
          <cell r="C14">
            <v>25190</v>
          </cell>
          <cell r="D14" t="str">
            <v>XDR</v>
          </cell>
          <cell r="E14" t="str">
            <v xml:space="preserve">WATER SUPPLY ENGINEERING      </v>
          </cell>
          <cell r="F14" t="str">
            <v>Sum of prp</v>
          </cell>
          <cell r="G14">
            <v>0</v>
          </cell>
        </row>
        <row r="15">
          <cell r="C15">
            <v>25900</v>
          </cell>
          <cell r="D15" t="str">
            <v>XDR</v>
          </cell>
          <cell r="E15" t="str">
            <v xml:space="preserve">ECONOMIC RECOVERY             </v>
          </cell>
          <cell r="F15" t="str">
            <v>Sum of prp</v>
          </cell>
          <cell r="G15">
            <v>0</v>
          </cell>
        </row>
        <row r="16">
          <cell r="C16">
            <v>25950</v>
          </cell>
          <cell r="D16" t="str">
            <v>XDR</v>
          </cell>
          <cell r="E16" t="str">
            <v xml:space="preserve">HEALTH AND NUTRITION          </v>
          </cell>
          <cell r="F16" t="str">
            <v>Sum of prp</v>
          </cell>
          <cell r="G16">
            <v>0</v>
          </cell>
        </row>
        <row r="17">
          <cell r="C17">
            <v>26190</v>
          </cell>
          <cell r="D17" t="str">
            <v>XDR</v>
          </cell>
          <cell r="E17" t="str">
            <v xml:space="preserve">POPULATION AND AIDS CONTROL   </v>
          </cell>
          <cell r="F17" t="str">
            <v>Sum of prp</v>
          </cell>
          <cell r="G17">
            <v>0</v>
          </cell>
        </row>
        <row r="18">
          <cell r="C18">
            <v>31410</v>
          </cell>
          <cell r="D18" t="str">
            <v>XDR</v>
          </cell>
          <cell r="E18" t="str">
            <v xml:space="preserve">ECONOMIC MGMNT REFORM SUPPORT </v>
          </cell>
          <cell r="F18" t="str">
            <v>Sum of prp</v>
          </cell>
          <cell r="G18">
            <v>0</v>
          </cell>
        </row>
        <row r="19">
          <cell r="C19">
            <v>32990</v>
          </cell>
          <cell r="D19" t="str">
            <v>XDR</v>
          </cell>
          <cell r="E19" t="str">
            <v xml:space="preserve">THIRD STRUCTURAL ADJUSTMENT   </v>
          </cell>
          <cell r="F19" t="str">
            <v>Sum of prp</v>
          </cell>
          <cell r="G19">
            <v>0</v>
          </cell>
        </row>
        <row r="20">
          <cell r="C20">
            <v>7060</v>
          </cell>
          <cell r="D20" t="str">
            <v>USD</v>
          </cell>
          <cell r="E20" t="str">
            <v xml:space="preserve">WEST VOLTA AGRICULTURAL DEV.  </v>
          </cell>
          <cell r="F20" t="str">
            <v>Sum of prp</v>
          </cell>
          <cell r="G20">
            <v>54000</v>
          </cell>
        </row>
        <row r="21">
          <cell r="C21">
            <v>7440</v>
          </cell>
          <cell r="D21" t="str">
            <v>USD</v>
          </cell>
          <cell r="E21" t="str">
            <v xml:space="preserve">REGIONAL RAILWAY              </v>
          </cell>
          <cell r="F21" t="str">
            <v>Sum of prp</v>
          </cell>
          <cell r="G21">
            <v>78000</v>
          </cell>
        </row>
        <row r="22">
          <cell r="C22">
            <v>7660</v>
          </cell>
          <cell r="D22" t="str">
            <v>USD</v>
          </cell>
          <cell r="E22" t="str">
            <v xml:space="preserve">URBAN DEVELOPMENT             </v>
          </cell>
          <cell r="F22" t="str">
            <v>Sum of prp</v>
          </cell>
          <cell r="G22">
            <v>122915</v>
          </cell>
        </row>
        <row r="23">
          <cell r="C23">
            <v>10130</v>
          </cell>
          <cell r="D23" t="str">
            <v>USD</v>
          </cell>
          <cell r="E23" t="str">
            <v xml:space="preserve">NIENA DIONKELE RICE DEV.      </v>
          </cell>
          <cell r="F23" t="str">
            <v>Sum of prp</v>
          </cell>
          <cell r="G23">
            <v>18360</v>
          </cell>
        </row>
        <row r="24">
          <cell r="C24">
            <v>12840</v>
          </cell>
          <cell r="D24" t="str">
            <v>XDR</v>
          </cell>
          <cell r="E24" t="str">
            <v xml:space="preserve">VOLTA NOIRE AGRICULTURAL DEV. </v>
          </cell>
          <cell r="F24" t="str">
            <v>Sum of prp</v>
          </cell>
          <cell r="G24">
            <v>11434</v>
          </cell>
        </row>
        <row r="25">
          <cell r="C25">
            <v>12850</v>
          </cell>
          <cell r="D25" t="str">
            <v>XDR</v>
          </cell>
          <cell r="E25" t="str">
            <v>HAUTS-BASSINS AGRICULTURAL DEV</v>
          </cell>
          <cell r="F25" t="str">
            <v>Sum of prp</v>
          </cell>
          <cell r="G25">
            <v>8053</v>
          </cell>
        </row>
        <row r="26">
          <cell r="C26">
            <v>12930</v>
          </cell>
          <cell r="D26" t="str">
            <v>XDR</v>
          </cell>
          <cell r="E26" t="str">
            <v xml:space="preserve">KOUDOUGOU PILOT AGRICULTURAL  </v>
          </cell>
          <cell r="F26" t="str">
            <v>Sum of prp</v>
          </cell>
          <cell r="G26">
            <v>22294</v>
          </cell>
        </row>
        <row r="27">
          <cell r="C27">
            <v>14820</v>
          </cell>
          <cell r="D27" t="str">
            <v>XDR</v>
          </cell>
          <cell r="E27" t="str">
            <v xml:space="preserve">MINING EXPLOR. &amp; TECH ASSIST  </v>
          </cell>
          <cell r="F27" t="str">
            <v>Sum of prp</v>
          </cell>
          <cell r="G27">
            <v>25068</v>
          </cell>
        </row>
        <row r="28">
          <cell r="C28">
            <v>1410</v>
          </cell>
          <cell r="D28" t="str">
            <v>USD</v>
          </cell>
          <cell r="E28" t="str">
            <v xml:space="preserve">TELECOMMUNICATIONS            </v>
          </cell>
          <cell r="F28" t="str">
            <v>Sum of prp</v>
          </cell>
          <cell r="G28">
            <v>13020.08</v>
          </cell>
        </row>
        <row r="29">
          <cell r="C29">
            <v>2250</v>
          </cell>
          <cell r="D29" t="str">
            <v>USD</v>
          </cell>
          <cell r="E29" t="str">
            <v xml:space="preserve">COTTON                        </v>
          </cell>
          <cell r="F29" t="str">
            <v>Sum of prp</v>
          </cell>
          <cell r="G29">
            <v>95048.55</v>
          </cell>
        </row>
        <row r="30">
          <cell r="C30">
            <v>3161</v>
          </cell>
          <cell r="D30" t="str">
            <v>USD</v>
          </cell>
          <cell r="E30" t="str">
            <v xml:space="preserve">ROAD                          </v>
          </cell>
          <cell r="F30" t="str">
            <v>Sum of prp</v>
          </cell>
          <cell r="G30">
            <v>42000</v>
          </cell>
        </row>
        <row r="31">
          <cell r="C31">
            <v>3162</v>
          </cell>
          <cell r="D31" t="str">
            <v>USD</v>
          </cell>
          <cell r="E31" t="str">
            <v xml:space="preserve">ROAD                          </v>
          </cell>
          <cell r="F31" t="str">
            <v>Sum of prp</v>
          </cell>
          <cell r="G31">
            <v>20250</v>
          </cell>
        </row>
        <row r="32">
          <cell r="C32">
            <v>3170</v>
          </cell>
          <cell r="D32" t="str">
            <v>USD</v>
          </cell>
          <cell r="E32" t="str">
            <v xml:space="preserve">RURAL DEVELOPMENT FUND        </v>
          </cell>
          <cell r="F32" t="str">
            <v>Sum of prp</v>
          </cell>
          <cell r="G32">
            <v>33000</v>
          </cell>
        </row>
        <row r="33">
          <cell r="C33">
            <v>4300</v>
          </cell>
          <cell r="D33" t="str">
            <v>USD</v>
          </cell>
          <cell r="E33" t="str">
            <v xml:space="preserve">EDUCATION                     </v>
          </cell>
          <cell r="F33" t="str">
            <v>Sum of prp</v>
          </cell>
          <cell r="G33">
            <v>42750</v>
          </cell>
        </row>
        <row r="34">
          <cell r="C34">
            <v>4310</v>
          </cell>
          <cell r="D34" t="str">
            <v>USD</v>
          </cell>
          <cell r="E34" t="str">
            <v xml:space="preserve">SECOND TELECOMMUNICATIONS     </v>
          </cell>
          <cell r="F34" t="str">
            <v>Sum of prp</v>
          </cell>
          <cell r="G34">
            <v>67500</v>
          </cell>
        </row>
        <row r="35">
          <cell r="C35">
            <v>4960</v>
          </cell>
          <cell r="D35" t="str">
            <v>USD</v>
          </cell>
          <cell r="E35" t="str">
            <v xml:space="preserve">BOUGOURIBA AGRICULTURAL DEV.  </v>
          </cell>
          <cell r="F35" t="str">
            <v>Sum of prp</v>
          </cell>
          <cell r="G35">
            <v>120000</v>
          </cell>
        </row>
        <row r="36">
          <cell r="C36">
            <v>5570</v>
          </cell>
          <cell r="D36" t="str">
            <v>USD</v>
          </cell>
          <cell r="E36" t="str">
            <v xml:space="preserve">LIVESTOCK DEVELOPMENT         </v>
          </cell>
          <cell r="F36" t="str">
            <v>Sum of prp</v>
          </cell>
          <cell r="G36">
            <v>90000</v>
          </cell>
        </row>
        <row r="37">
          <cell r="C37">
            <v>5790</v>
          </cell>
          <cell r="D37" t="str">
            <v>USD</v>
          </cell>
          <cell r="E37" t="str">
            <v xml:space="preserve">RURAL ROADS                   </v>
          </cell>
          <cell r="F37" t="str">
            <v>Sum of prp</v>
          </cell>
          <cell r="G37">
            <v>112410</v>
          </cell>
        </row>
        <row r="38">
          <cell r="C38">
            <v>6400</v>
          </cell>
          <cell r="D38" t="str">
            <v>USD</v>
          </cell>
          <cell r="E38" t="str">
            <v xml:space="preserve">SECOND RURAL DEVELOPMENT FUND </v>
          </cell>
          <cell r="F38" t="str">
            <v>Sum of prp</v>
          </cell>
          <cell r="G38">
            <v>140966</v>
          </cell>
        </row>
        <row r="39">
          <cell r="C39">
            <v>6530</v>
          </cell>
          <cell r="D39" t="str">
            <v>USD</v>
          </cell>
          <cell r="E39" t="str">
            <v xml:space="preserve">THIRD HIGHWAY                 </v>
          </cell>
          <cell r="F39" t="str">
            <v>Sum of prp</v>
          </cell>
          <cell r="G39">
            <v>300000</v>
          </cell>
        </row>
        <row r="40">
          <cell r="C40">
            <v>7590</v>
          </cell>
          <cell r="D40" t="str">
            <v>USD</v>
          </cell>
          <cell r="E40" t="str">
            <v xml:space="preserve">ARTISAN SMALL &amp; MEDIUM SCALE  </v>
          </cell>
          <cell r="F40" t="str">
            <v>Sum of prp</v>
          </cell>
          <cell r="G40">
            <v>47801</v>
          </cell>
        </row>
        <row r="41">
          <cell r="C41">
            <v>9560</v>
          </cell>
          <cell r="D41" t="str">
            <v>USD</v>
          </cell>
          <cell r="E41" t="str">
            <v xml:space="preserve">SECOND EDUCATION              </v>
          </cell>
          <cell r="F41" t="str">
            <v>Sum of prp</v>
          </cell>
          <cell r="G41">
            <v>155903</v>
          </cell>
        </row>
        <row r="42">
          <cell r="C42">
            <v>11640</v>
          </cell>
          <cell r="D42" t="str">
            <v>XDR</v>
          </cell>
          <cell r="E42" t="str">
            <v xml:space="preserve">FOURTH HIGHWAY                </v>
          </cell>
          <cell r="F42" t="str">
            <v>Sum of prp</v>
          </cell>
          <cell r="G42">
            <v>186523</v>
          </cell>
        </row>
        <row r="43">
          <cell r="C43">
            <v>12180</v>
          </cell>
          <cell r="D43" t="str">
            <v>XDR</v>
          </cell>
          <cell r="E43" t="str">
            <v xml:space="preserve">3RD RURAL DEVELOPMENT FUND    </v>
          </cell>
          <cell r="F43" t="str">
            <v>Sum of prp</v>
          </cell>
          <cell r="G43">
            <v>68000</v>
          </cell>
        </row>
        <row r="44">
          <cell r="C44">
            <v>15500</v>
          </cell>
          <cell r="D44" t="str">
            <v>XDR</v>
          </cell>
          <cell r="E44" t="str">
            <v xml:space="preserve">FERTILIZER                    </v>
          </cell>
          <cell r="F44" t="str">
            <v>Sum of prp</v>
          </cell>
          <cell r="G44">
            <v>38375</v>
          </cell>
        </row>
        <row r="45">
          <cell r="C45">
            <v>15980</v>
          </cell>
          <cell r="D45" t="str">
            <v>XDR</v>
          </cell>
          <cell r="E45" t="str">
            <v xml:space="preserve">PRIMARY EDUCATION DEV.        </v>
          </cell>
          <cell r="F45" t="str">
            <v>Sum of prp</v>
          </cell>
          <cell r="G45">
            <v>102242</v>
          </cell>
        </row>
        <row r="46">
          <cell r="C46">
            <v>18960</v>
          </cell>
          <cell r="D46" t="str">
            <v>XDR</v>
          </cell>
          <cell r="E46" t="str">
            <v xml:space="preserve">AGRICULTURAL RESEARCH         </v>
          </cell>
          <cell r="F46" t="str">
            <v>Sum of prp</v>
          </cell>
          <cell r="G46">
            <v>141000</v>
          </cell>
        </row>
        <row r="47">
          <cell r="C47">
            <v>22810</v>
          </cell>
          <cell r="D47" t="str">
            <v>XDR</v>
          </cell>
          <cell r="E47" t="str">
            <v xml:space="preserve">STRUCTURAL ADJUSTMENT         </v>
          </cell>
          <cell r="F47" t="str">
            <v>Sum of prp</v>
          </cell>
          <cell r="G47">
            <v>0</v>
          </cell>
        </row>
        <row r="48">
          <cell r="C48">
            <v>22820</v>
          </cell>
          <cell r="D48" t="str">
            <v>XDR</v>
          </cell>
          <cell r="E48" t="str">
            <v xml:space="preserve">PUBLIC WORKS &amp; EMPLOYMENT     </v>
          </cell>
          <cell r="F48" t="str">
            <v>Sum of prp</v>
          </cell>
          <cell r="G48">
            <v>0</v>
          </cell>
        </row>
        <row r="49">
          <cell r="C49">
            <v>23320</v>
          </cell>
          <cell r="D49" t="str">
            <v>XDR</v>
          </cell>
          <cell r="E49" t="str">
            <v xml:space="preserve">TRANSPORT SECTOR ADJUSTMENT   </v>
          </cell>
          <cell r="F49" t="str">
            <v>Sum of prp</v>
          </cell>
          <cell r="G49">
            <v>0</v>
          </cell>
        </row>
        <row r="50">
          <cell r="C50">
            <v>27280</v>
          </cell>
          <cell r="D50" t="str">
            <v>XDR</v>
          </cell>
          <cell r="E50" t="str">
            <v xml:space="preserve">URBAN ENVIRONMENT             </v>
          </cell>
          <cell r="F50" t="str">
            <v>Sum of prp</v>
          </cell>
          <cell r="G50">
            <v>0</v>
          </cell>
        </row>
        <row r="51">
          <cell r="C51">
            <v>29740</v>
          </cell>
          <cell r="D51" t="str">
            <v>XDR</v>
          </cell>
          <cell r="E51" t="str">
            <v xml:space="preserve">2ND NTL AGRICUL SERVICES      </v>
          </cell>
          <cell r="F51" t="str">
            <v>Sum of prp</v>
          </cell>
          <cell r="G51">
            <v>0</v>
          </cell>
        </row>
        <row r="52">
          <cell r="C52">
            <v>31610</v>
          </cell>
          <cell r="D52" t="str">
            <v>XDR</v>
          </cell>
          <cell r="E52" t="str">
            <v xml:space="preserve">PILOT PRIVATE IRRIGATION DEV  </v>
          </cell>
          <cell r="F52" t="str">
            <v>Sum of prp</v>
          </cell>
          <cell r="G52">
            <v>0</v>
          </cell>
        </row>
        <row r="53">
          <cell r="C53">
            <v>4420</v>
          </cell>
          <cell r="D53" t="str">
            <v>USD</v>
          </cell>
          <cell r="E53" t="str">
            <v xml:space="preserve">DROUGHT RELIEF                </v>
          </cell>
          <cell r="F53" t="str">
            <v>Sum of prp</v>
          </cell>
          <cell r="G53">
            <v>30000</v>
          </cell>
        </row>
        <row r="54">
          <cell r="C54">
            <v>9820</v>
          </cell>
          <cell r="D54" t="str">
            <v>USD</v>
          </cell>
          <cell r="E54" t="str">
            <v xml:space="preserve">FORESTRY                      </v>
          </cell>
          <cell r="F54" t="str">
            <v>Sum of prp</v>
          </cell>
          <cell r="G54">
            <v>72266.36</v>
          </cell>
        </row>
        <row r="55">
          <cell r="C55">
            <v>12350</v>
          </cell>
          <cell r="D55" t="str">
            <v>XDR</v>
          </cell>
          <cell r="E55" t="str">
            <v xml:space="preserve">THIRD TELECOMMUNICATIONS      </v>
          </cell>
          <cell r="F55" t="str">
            <v>Sum of prp</v>
          </cell>
          <cell r="G55">
            <v>74500</v>
          </cell>
        </row>
        <row r="56">
          <cell r="C56" t="str">
            <v>N0070</v>
          </cell>
          <cell r="D56" t="str">
            <v>XDR</v>
          </cell>
          <cell r="E56" t="str">
            <v xml:space="preserve">POST-PRIMARY EDUCATION        </v>
          </cell>
          <cell r="F56" t="str">
            <v>Sum of prp</v>
          </cell>
          <cell r="G56">
            <v>0</v>
          </cell>
        </row>
        <row r="57">
          <cell r="C57" t="str">
            <v>N0290</v>
          </cell>
          <cell r="D57" t="str">
            <v>XDR</v>
          </cell>
          <cell r="E57" t="str">
            <v>MINING SECTOR CAPACITY BUILDIN</v>
          </cell>
          <cell r="F57" t="str">
            <v>Sum of prp</v>
          </cell>
          <cell r="G57">
            <v>0</v>
          </cell>
        </row>
        <row r="58">
          <cell r="C58">
            <v>10970</v>
          </cell>
          <cell r="D58" t="str">
            <v>XDR</v>
          </cell>
          <cell r="E58" t="str">
            <v xml:space="preserve">2ND BOUGOURIBA AGRICUL DEV    </v>
          </cell>
          <cell r="F58" t="str">
            <v>Sum of int</v>
          </cell>
          <cell r="G58">
            <v>32458.562999999998</v>
          </cell>
        </row>
        <row r="59">
          <cell r="C59">
            <v>16070</v>
          </cell>
          <cell r="D59" t="str">
            <v>XDR</v>
          </cell>
          <cell r="E59" t="str">
            <v xml:space="preserve">HEALTH SERVICES DEVELOPMENT   </v>
          </cell>
          <cell r="F59" t="str">
            <v>Sum of int</v>
          </cell>
          <cell r="G59">
            <v>94091.476999999999</v>
          </cell>
        </row>
        <row r="60">
          <cell r="C60">
            <v>19790</v>
          </cell>
          <cell r="D60" t="str">
            <v>XDR</v>
          </cell>
          <cell r="E60" t="str">
            <v xml:space="preserve">AGRICULTURAL SERVICES         </v>
          </cell>
          <cell r="F60" t="str">
            <v>Sum of int</v>
          </cell>
          <cell r="G60">
            <v>113812.308</v>
          </cell>
        </row>
        <row r="61">
          <cell r="C61">
            <v>20670</v>
          </cell>
          <cell r="D61" t="str">
            <v>XDR</v>
          </cell>
          <cell r="E61" t="str">
            <v xml:space="preserve">SECOND URBAN                  </v>
          </cell>
          <cell r="F61" t="str">
            <v>Sum of int</v>
          </cell>
          <cell r="G61">
            <v>67500</v>
          </cell>
        </row>
        <row r="62">
          <cell r="C62">
            <v>20671</v>
          </cell>
          <cell r="D62" t="str">
            <v>XDR</v>
          </cell>
          <cell r="E62" t="str">
            <v xml:space="preserve">SECOND URBAN                  </v>
          </cell>
          <cell r="F62" t="str">
            <v>Sum of int</v>
          </cell>
          <cell r="G62">
            <v>23540.431</v>
          </cell>
        </row>
        <row r="63">
          <cell r="C63">
            <v>22290</v>
          </cell>
          <cell r="D63" t="str">
            <v>XDR</v>
          </cell>
          <cell r="E63" t="str">
            <v xml:space="preserve">ENVIRONMENTAL MANAGEMENT      </v>
          </cell>
          <cell r="F63" t="str">
            <v>Sum of int</v>
          </cell>
          <cell r="G63">
            <v>43125</v>
          </cell>
        </row>
        <row r="64">
          <cell r="C64">
            <v>22440</v>
          </cell>
          <cell r="D64" t="str">
            <v>XDR</v>
          </cell>
          <cell r="E64" t="str">
            <v xml:space="preserve">FOURTH EDUCATION              </v>
          </cell>
          <cell r="F64" t="str">
            <v>Sum of int</v>
          </cell>
          <cell r="G64">
            <v>66584.756999999998</v>
          </cell>
        </row>
        <row r="65">
          <cell r="C65">
            <v>23780</v>
          </cell>
          <cell r="D65" t="str">
            <v>XDR</v>
          </cell>
          <cell r="E65" t="str">
            <v xml:space="preserve">PUBLIC INSTITUTIONAL DEV      </v>
          </cell>
          <cell r="F65" t="str">
            <v>Sum of int</v>
          </cell>
          <cell r="G65">
            <v>30334.752637499998</v>
          </cell>
        </row>
        <row r="66">
          <cell r="C66">
            <v>23810</v>
          </cell>
          <cell r="D66" t="str">
            <v>XDR</v>
          </cell>
          <cell r="E66" t="str">
            <v>AGRICULTURAL SECTOR ADJUSTMENT</v>
          </cell>
          <cell r="F66" t="str">
            <v>Sum of int</v>
          </cell>
          <cell r="G66">
            <v>77250</v>
          </cell>
        </row>
        <row r="67">
          <cell r="C67">
            <v>24140</v>
          </cell>
          <cell r="D67" t="str">
            <v>XDR</v>
          </cell>
          <cell r="E67" t="str">
            <v xml:space="preserve">FOOD SECURITY AND NUTRITION   </v>
          </cell>
          <cell r="F67" t="str">
            <v>Sum of int</v>
          </cell>
          <cell r="G67">
            <v>19919.250712500001</v>
          </cell>
        </row>
        <row r="68">
          <cell r="C68">
            <v>24720</v>
          </cell>
          <cell r="D68" t="str">
            <v>XDR</v>
          </cell>
          <cell r="E68" t="str">
            <v xml:space="preserve">PRIVATE SECTOR ASSISTANCE     </v>
          </cell>
          <cell r="F68" t="str">
            <v>Sum of int</v>
          </cell>
          <cell r="G68">
            <v>10174.854074999999</v>
          </cell>
        </row>
        <row r="69">
          <cell r="C69">
            <v>25190</v>
          </cell>
          <cell r="D69" t="str">
            <v>XDR</v>
          </cell>
          <cell r="E69" t="str">
            <v xml:space="preserve">WATER SUPPLY ENGINEERING      </v>
          </cell>
          <cell r="F69" t="str">
            <v>Sum of int</v>
          </cell>
          <cell r="G69">
            <v>10846.665000000001</v>
          </cell>
        </row>
        <row r="70">
          <cell r="C70">
            <v>25900</v>
          </cell>
          <cell r="D70" t="str">
            <v>XDR</v>
          </cell>
          <cell r="E70" t="str">
            <v xml:space="preserve">ECONOMIC RECOVERY             </v>
          </cell>
          <cell r="F70" t="str">
            <v>Sum of int</v>
          </cell>
          <cell r="G70">
            <v>67500</v>
          </cell>
        </row>
        <row r="71">
          <cell r="C71">
            <v>25950</v>
          </cell>
          <cell r="D71" t="str">
            <v>XDR</v>
          </cell>
          <cell r="E71" t="str">
            <v xml:space="preserve">HEALTH AND NUTRITION          </v>
          </cell>
          <cell r="F71" t="str">
            <v>Sum of int</v>
          </cell>
          <cell r="G71">
            <v>52630.330087499999</v>
          </cell>
        </row>
        <row r="72">
          <cell r="C72">
            <v>26190</v>
          </cell>
          <cell r="D72" t="str">
            <v>XDR</v>
          </cell>
          <cell r="E72" t="str">
            <v xml:space="preserve">POPULATION AND AIDS CONTROL   </v>
          </cell>
          <cell r="F72" t="str">
            <v>Sum of int</v>
          </cell>
          <cell r="G72">
            <v>48396.948675</v>
          </cell>
        </row>
        <row r="73">
          <cell r="C73">
            <v>31410</v>
          </cell>
          <cell r="D73" t="str">
            <v>XDR</v>
          </cell>
          <cell r="E73" t="str">
            <v xml:space="preserve">ECONOMIC MGMNT REFORM SUPPORT </v>
          </cell>
          <cell r="F73" t="str">
            <v>Sum of int</v>
          </cell>
          <cell r="G73">
            <v>41250</v>
          </cell>
        </row>
        <row r="74">
          <cell r="C74">
            <v>32990</v>
          </cell>
          <cell r="D74" t="str">
            <v>XDR</v>
          </cell>
          <cell r="E74" t="str">
            <v xml:space="preserve">THIRD STRUCTURAL ADJUSTMENT   </v>
          </cell>
          <cell r="F74" t="str">
            <v>Sum of int</v>
          </cell>
          <cell r="G74">
            <v>67500</v>
          </cell>
        </row>
        <row r="75">
          <cell r="C75">
            <v>7060</v>
          </cell>
          <cell r="D75" t="str">
            <v>USD</v>
          </cell>
          <cell r="E75" t="str">
            <v xml:space="preserve">WEST VOLTA AGRICULTURAL DEV.  </v>
          </cell>
          <cell r="F75" t="str">
            <v>Sum of int</v>
          </cell>
          <cell r="G75">
            <v>11137.5</v>
          </cell>
        </row>
        <row r="76">
          <cell r="C76">
            <v>7440</v>
          </cell>
          <cell r="D76" t="str">
            <v>USD</v>
          </cell>
          <cell r="E76" t="str">
            <v xml:space="preserve">REGIONAL RAILWAY              </v>
          </cell>
          <cell r="F76" t="str">
            <v>Sum of int</v>
          </cell>
          <cell r="G76">
            <v>16380</v>
          </cell>
        </row>
        <row r="77">
          <cell r="C77">
            <v>7660</v>
          </cell>
          <cell r="D77" t="str">
            <v>USD</v>
          </cell>
          <cell r="E77" t="str">
            <v xml:space="preserve">URBAN DEVELOPMENT             </v>
          </cell>
          <cell r="F77" t="str">
            <v>Sum of int</v>
          </cell>
          <cell r="G77">
            <v>25812.316999999999</v>
          </cell>
        </row>
        <row r="78">
          <cell r="C78">
            <v>10130</v>
          </cell>
          <cell r="D78" t="str">
            <v>USD</v>
          </cell>
          <cell r="E78" t="str">
            <v xml:space="preserve">NIENA DIONKELE RICE DEV.      </v>
          </cell>
          <cell r="F78" t="str">
            <v>Sum of int</v>
          </cell>
          <cell r="G78">
            <v>12462.197</v>
          </cell>
        </row>
        <row r="79">
          <cell r="C79">
            <v>12840</v>
          </cell>
          <cell r="D79" t="str">
            <v>XDR</v>
          </cell>
          <cell r="E79" t="str">
            <v xml:space="preserve">VOLTA NOIRE AGRICULTURAL DEV. </v>
          </cell>
          <cell r="F79" t="str">
            <v>Sum of int</v>
          </cell>
          <cell r="G79">
            <v>7932.8810000000003</v>
          </cell>
        </row>
        <row r="80">
          <cell r="C80">
            <v>12850</v>
          </cell>
          <cell r="D80" t="str">
            <v>XDR</v>
          </cell>
          <cell r="E80" t="str">
            <v>HAUTS-BASSINS AGRICULTURAL DEV</v>
          </cell>
          <cell r="F80" t="str">
            <v>Sum of int</v>
          </cell>
          <cell r="G80">
            <v>5587.3890000000001</v>
          </cell>
        </row>
        <row r="81">
          <cell r="C81">
            <v>12930</v>
          </cell>
          <cell r="D81" t="str">
            <v>XDR</v>
          </cell>
          <cell r="E81" t="str">
            <v xml:space="preserve">KOUDOUGOU PILOT AGRICULTURAL  </v>
          </cell>
          <cell r="F81" t="str">
            <v>Sum of int</v>
          </cell>
          <cell r="G81">
            <v>15550.316999999999</v>
          </cell>
        </row>
        <row r="82">
          <cell r="C82">
            <v>14820</v>
          </cell>
          <cell r="D82" t="str">
            <v>XDR</v>
          </cell>
          <cell r="E82" t="str">
            <v xml:space="preserve">MINING EXPLOR. &amp; TECH ASSIST  </v>
          </cell>
          <cell r="F82" t="str">
            <v>Sum of int</v>
          </cell>
          <cell r="G82">
            <v>17767.3</v>
          </cell>
        </row>
        <row r="83">
          <cell r="C83">
            <v>1410</v>
          </cell>
          <cell r="D83" t="str">
            <v>USD</v>
          </cell>
          <cell r="E83" t="str">
            <v xml:space="preserve">TELECOMMUNICATIONS            </v>
          </cell>
          <cell r="F83" t="str">
            <v>Sum of int</v>
          </cell>
          <cell r="G83">
            <v>1855.3620000000001</v>
          </cell>
        </row>
        <row r="84">
          <cell r="C84">
            <v>2250</v>
          </cell>
          <cell r="D84" t="str">
            <v>USD</v>
          </cell>
          <cell r="E84" t="str">
            <v xml:space="preserve">COTTON                        </v>
          </cell>
          <cell r="F84" t="str">
            <v>Sum of int</v>
          </cell>
          <cell r="G84">
            <v>14970.147000000001</v>
          </cell>
        </row>
        <row r="85">
          <cell r="C85">
            <v>3161</v>
          </cell>
          <cell r="D85" t="str">
            <v>USD</v>
          </cell>
          <cell r="E85" t="str">
            <v xml:space="preserve">ROAD                          </v>
          </cell>
          <cell r="F85" t="str">
            <v>Sum of int</v>
          </cell>
          <cell r="G85">
            <v>7087.5</v>
          </cell>
        </row>
        <row r="86">
          <cell r="C86">
            <v>3162</v>
          </cell>
          <cell r="D86" t="str">
            <v>USD</v>
          </cell>
          <cell r="E86" t="str">
            <v xml:space="preserve">ROAD                          </v>
          </cell>
          <cell r="F86" t="str">
            <v>Sum of int</v>
          </cell>
          <cell r="G86">
            <v>3417.1880000000001</v>
          </cell>
        </row>
        <row r="87">
          <cell r="C87">
            <v>3170</v>
          </cell>
          <cell r="D87" t="str">
            <v>USD</v>
          </cell>
          <cell r="E87" t="str">
            <v xml:space="preserve">RURAL DEVELOPMENT FUND        </v>
          </cell>
          <cell r="F87" t="str">
            <v>Sum of int</v>
          </cell>
          <cell r="G87">
            <v>5568.75</v>
          </cell>
        </row>
        <row r="88">
          <cell r="C88">
            <v>4300</v>
          </cell>
          <cell r="D88" t="str">
            <v>USD</v>
          </cell>
          <cell r="E88" t="str">
            <v xml:space="preserve">EDUCATION                     </v>
          </cell>
          <cell r="F88" t="str">
            <v>Sum of int</v>
          </cell>
          <cell r="G88">
            <v>7534.6880000000001</v>
          </cell>
        </row>
        <row r="89">
          <cell r="C89">
            <v>4310</v>
          </cell>
          <cell r="D89" t="str">
            <v>USD</v>
          </cell>
          <cell r="E89" t="str">
            <v xml:space="preserve">SECOND TELECOMMUNICATIONS     </v>
          </cell>
          <cell r="F89" t="str">
            <v>Sum of int</v>
          </cell>
          <cell r="G89">
            <v>11896.875</v>
          </cell>
        </row>
        <row r="90">
          <cell r="C90">
            <v>4960</v>
          </cell>
          <cell r="D90" t="str">
            <v>USD</v>
          </cell>
          <cell r="E90" t="str">
            <v xml:space="preserve">BOUGOURIBA AGRICULTURAL DEV.  </v>
          </cell>
          <cell r="F90" t="str">
            <v>Sum of int</v>
          </cell>
          <cell r="G90">
            <v>22050</v>
          </cell>
        </row>
        <row r="91">
          <cell r="C91">
            <v>5570</v>
          </cell>
          <cell r="D91" t="str">
            <v>USD</v>
          </cell>
          <cell r="E91" t="str">
            <v xml:space="preserve">LIVESTOCK DEVELOPMENT         </v>
          </cell>
          <cell r="F91" t="str">
            <v>Sum of int</v>
          </cell>
          <cell r="G91">
            <v>17212.5</v>
          </cell>
        </row>
        <row r="92">
          <cell r="C92">
            <v>5790</v>
          </cell>
          <cell r="D92" t="str">
            <v>USD</v>
          </cell>
          <cell r="E92" t="str">
            <v xml:space="preserve">RURAL ROADS                   </v>
          </cell>
          <cell r="F92" t="str">
            <v>Sum of int</v>
          </cell>
          <cell r="G92">
            <v>21499.114000000001</v>
          </cell>
        </row>
        <row r="93">
          <cell r="C93">
            <v>6400</v>
          </cell>
          <cell r="D93" t="str">
            <v>USD</v>
          </cell>
          <cell r="E93" t="str">
            <v xml:space="preserve">SECOND RURAL DEVELOPMENT FUND </v>
          </cell>
          <cell r="F93" t="str">
            <v>Sum of int</v>
          </cell>
          <cell r="G93">
            <v>28017.054</v>
          </cell>
        </row>
        <row r="94">
          <cell r="C94">
            <v>6530</v>
          </cell>
          <cell r="D94" t="str">
            <v>USD</v>
          </cell>
          <cell r="E94" t="str">
            <v xml:space="preserve">THIRD HIGHWAY                 </v>
          </cell>
          <cell r="F94" t="str">
            <v>Sum of int</v>
          </cell>
          <cell r="G94">
            <v>59625</v>
          </cell>
        </row>
        <row r="95">
          <cell r="C95">
            <v>7590</v>
          </cell>
          <cell r="D95" t="str">
            <v>USD</v>
          </cell>
          <cell r="E95" t="str">
            <v xml:space="preserve">ARTISAN SMALL &amp; MEDIUM SCALE  </v>
          </cell>
          <cell r="F95" t="str">
            <v>Sum of int</v>
          </cell>
          <cell r="G95">
            <v>10038.311</v>
          </cell>
        </row>
        <row r="96">
          <cell r="C96">
            <v>9560</v>
          </cell>
          <cell r="D96" t="str">
            <v>USD</v>
          </cell>
          <cell r="E96" t="str">
            <v xml:space="preserve">SECOND EDUCATION              </v>
          </cell>
          <cell r="F96" t="str">
            <v>Sum of int</v>
          </cell>
          <cell r="G96">
            <v>35078.398999999998</v>
          </cell>
        </row>
        <row r="97">
          <cell r="C97">
            <v>11640</v>
          </cell>
          <cell r="D97" t="str">
            <v>XDR</v>
          </cell>
          <cell r="E97" t="str">
            <v xml:space="preserve">FOURTH HIGHWAY                </v>
          </cell>
          <cell r="F97" t="str">
            <v>Sum of int</v>
          </cell>
          <cell r="G97">
            <v>128001.795</v>
          </cell>
        </row>
        <row r="98">
          <cell r="C98">
            <v>12180</v>
          </cell>
          <cell r="D98" t="str">
            <v>XDR</v>
          </cell>
          <cell r="E98" t="str">
            <v xml:space="preserve">3RD RURAL DEVELOPMENT FUND    </v>
          </cell>
          <cell r="F98" t="str">
            <v>Sum of int</v>
          </cell>
          <cell r="G98">
            <v>46920</v>
          </cell>
        </row>
        <row r="99">
          <cell r="C99">
            <v>15500</v>
          </cell>
          <cell r="D99" t="str">
            <v>XDR</v>
          </cell>
          <cell r="E99" t="str">
            <v xml:space="preserve">FERTILIZER                    </v>
          </cell>
          <cell r="F99" t="str">
            <v>Sum of int</v>
          </cell>
          <cell r="G99">
            <v>27342.881000000001</v>
          </cell>
        </row>
        <row r="100">
          <cell r="C100">
            <v>15980</v>
          </cell>
          <cell r="D100" t="str">
            <v>XDR</v>
          </cell>
          <cell r="E100" t="str">
            <v xml:space="preserve">PRIMARY EDUCATION DEV.        </v>
          </cell>
          <cell r="F100" t="str">
            <v>Sum of int</v>
          </cell>
          <cell r="G100">
            <v>73231.323000000004</v>
          </cell>
        </row>
        <row r="101">
          <cell r="C101">
            <v>18960</v>
          </cell>
          <cell r="D101" t="str">
            <v>XDR</v>
          </cell>
          <cell r="E101" t="str">
            <v xml:space="preserve">AGRICULTURAL RESEARCH         </v>
          </cell>
          <cell r="F101" t="str">
            <v>Sum of int</v>
          </cell>
          <cell r="G101">
            <v>50760</v>
          </cell>
        </row>
        <row r="102">
          <cell r="C102">
            <v>22810</v>
          </cell>
          <cell r="D102" t="str">
            <v>XDR</v>
          </cell>
          <cell r="E102" t="str">
            <v xml:space="preserve">STRUCTURAL ADJUSTMENT         </v>
          </cell>
          <cell r="F102" t="str">
            <v>Sum of int</v>
          </cell>
          <cell r="G102">
            <v>225000</v>
          </cell>
        </row>
        <row r="103">
          <cell r="C103">
            <v>22820</v>
          </cell>
          <cell r="D103" t="str">
            <v>XDR</v>
          </cell>
          <cell r="E103" t="str">
            <v xml:space="preserve">PUBLIC WORKS &amp; EMPLOYMENT     </v>
          </cell>
          <cell r="F103" t="str">
            <v>Sum of int</v>
          </cell>
          <cell r="G103">
            <v>56250</v>
          </cell>
        </row>
        <row r="104">
          <cell r="C104">
            <v>23320</v>
          </cell>
          <cell r="D104" t="str">
            <v>XDR</v>
          </cell>
          <cell r="E104" t="str">
            <v xml:space="preserve">TRANSPORT SECTOR ADJUSTMENT   </v>
          </cell>
          <cell r="F104" t="str">
            <v>Sum of int</v>
          </cell>
          <cell r="G104">
            <v>170195.64517500001</v>
          </cell>
        </row>
        <row r="105">
          <cell r="C105">
            <v>27280</v>
          </cell>
          <cell r="D105" t="str">
            <v>XDR</v>
          </cell>
          <cell r="E105" t="str">
            <v xml:space="preserve">URBAN ENVIRONMENT             </v>
          </cell>
          <cell r="F105" t="str">
            <v>Sum of int</v>
          </cell>
          <cell r="G105">
            <v>35676.802125000002</v>
          </cell>
        </row>
        <row r="106">
          <cell r="C106">
            <v>29740</v>
          </cell>
          <cell r="D106" t="str">
            <v>XDR</v>
          </cell>
          <cell r="E106" t="str">
            <v xml:space="preserve">2ND NTL AGRICUL SERVICES      </v>
          </cell>
          <cell r="F106" t="str">
            <v>Sum of int</v>
          </cell>
          <cell r="G106">
            <v>15142.856249999999</v>
          </cell>
        </row>
        <row r="107">
          <cell r="C107">
            <v>31610</v>
          </cell>
          <cell r="D107" t="str">
            <v>XDR</v>
          </cell>
          <cell r="E107" t="str">
            <v xml:space="preserve">PILOT PRIVATE IRRIGATION DEV  </v>
          </cell>
          <cell r="F107" t="str">
            <v>Sum of int</v>
          </cell>
          <cell r="G107">
            <v>1715.9456249999998</v>
          </cell>
        </row>
        <row r="108">
          <cell r="C108">
            <v>4420</v>
          </cell>
          <cell r="D108" t="str">
            <v>USD</v>
          </cell>
          <cell r="E108" t="str">
            <v xml:space="preserve">DROUGHT RELIEF                </v>
          </cell>
          <cell r="F108" t="str">
            <v>Sum of int</v>
          </cell>
          <cell r="G108">
            <v>5287.5</v>
          </cell>
        </row>
        <row r="109">
          <cell r="C109">
            <v>9820</v>
          </cell>
          <cell r="D109" t="str">
            <v>USD</v>
          </cell>
          <cell r="E109" t="str">
            <v xml:space="preserve">FORESTRY                      </v>
          </cell>
          <cell r="F109" t="str">
            <v>Sum of int</v>
          </cell>
          <cell r="G109">
            <v>16260.058999999999</v>
          </cell>
        </row>
        <row r="110">
          <cell r="C110">
            <v>12350</v>
          </cell>
          <cell r="D110" t="str">
            <v>XDR</v>
          </cell>
          <cell r="E110" t="str">
            <v xml:space="preserve">THIRD TELECOMMUNICATIONS      </v>
          </cell>
          <cell r="F110" t="str">
            <v>Sum of int</v>
          </cell>
          <cell r="G110">
            <v>51405</v>
          </cell>
        </row>
        <row r="111">
          <cell r="C111" t="str">
            <v>N0070</v>
          </cell>
          <cell r="D111" t="str">
            <v>XDR</v>
          </cell>
          <cell r="E111" t="str">
            <v xml:space="preserve">POST-PRIMARY EDUCATION        </v>
          </cell>
          <cell r="F111" t="str">
            <v>Sum of int</v>
          </cell>
          <cell r="G111">
            <v>12008.654437499999</v>
          </cell>
        </row>
        <row r="112">
          <cell r="C112" t="str">
            <v>N0290</v>
          </cell>
          <cell r="D112" t="str">
            <v>XDR</v>
          </cell>
          <cell r="E112" t="str">
            <v>MINING SECTOR CAPACITY BUILDIN</v>
          </cell>
          <cell r="F112" t="str">
            <v>Sum of int</v>
          </cell>
          <cell r="G112">
            <v>6942.3496875000001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BOP Input"/>
      <sheetName val="sources"/>
      <sheetName val="Interest"/>
      <sheetName val="Petrol tax"/>
      <sheetName val="cocoa tax"/>
      <sheetName val="SR tables"/>
      <sheetName val="SR newtable"/>
      <sheetName val="RED tables"/>
      <sheetName val="Chart inputs"/>
      <sheetName val="chart"/>
      <sheetName val="output to SEI and NA"/>
      <sheetName val="C_basef14.3p10.6"/>
      <sheetName val="gas112601"/>
      <sheetName val="2001-02 Debt Service "/>
      <sheetName val="Debtind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ed"/>
      <sheetName val="Contractual"/>
      <sheetName val="Sheet1"/>
      <sheetName val="Pivot"/>
      <sheetName val="MLI.IDA"/>
      <sheetName val="STOCK"/>
      <sheetName val="Buyback-ad"/>
      <sheetName val="T7.IDA Delivery"/>
      <sheetName val="GRAFPR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950</v>
          </cell>
          <cell r="E4" t="str">
            <v xml:space="preserve">RAILWAY                       </v>
          </cell>
          <cell r="F4" t="str">
            <v>USD</v>
          </cell>
          <cell r="G4">
            <v>1</v>
          </cell>
          <cell r="H4">
            <v>5483870.5700000003</v>
          </cell>
          <cell r="I4">
            <v>0.75</v>
          </cell>
          <cell r="J4">
            <v>20564.514999999999</v>
          </cell>
          <cell r="K4">
            <v>0</v>
          </cell>
          <cell r="L4">
            <v>0</v>
          </cell>
          <cell r="M4">
            <v>0</v>
          </cell>
          <cell r="N4">
            <v>161290.29999999999</v>
          </cell>
          <cell r="O4">
            <v>0</v>
          </cell>
          <cell r="P4">
            <v>5322580.2699999996</v>
          </cell>
          <cell r="Q4">
            <v>0</v>
          </cell>
          <cell r="R4">
            <v>5483870.5700000003</v>
          </cell>
          <cell r="S4">
            <v>0</v>
          </cell>
          <cell r="U4">
            <v>5483870.5700000003</v>
          </cell>
          <cell r="V4">
            <v>161290.29999999999</v>
          </cell>
          <cell r="W4">
            <v>20564.514999999999</v>
          </cell>
        </row>
        <row r="5">
          <cell r="D5">
            <v>4910</v>
          </cell>
          <cell r="E5" t="str">
            <v xml:space="preserve">INTEGRATED RURAL DEVELOPMENT  </v>
          </cell>
          <cell r="F5" t="str">
            <v>USD</v>
          </cell>
          <cell r="G5">
            <v>1</v>
          </cell>
          <cell r="H5">
            <v>5880000</v>
          </cell>
          <cell r="I5">
            <v>0.75</v>
          </cell>
          <cell r="J5">
            <v>22050</v>
          </cell>
          <cell r="K5">
            <v>0</v>
          </cell>
          <cell r="L5">
            <v>0</v>
          </cell>
          <cell r="M5">
            <v>0</v>
          </cell>
          <cell r="N5">
            <v>120000</v>
          </cell>
          <cell r="O5">
            <v>0</v>
          </cell>
          <cell r="P5">
            <v>5760000</v>
          </cell>
          <cell r="Q5">
            <v>0</v>
          </cell>
          <cell r="R5">
            <v>5880000</v>
          </cell>
          <cell r="S5">
            <v>0</v>
          </cell>
          <cell r="U5">
            <v>5880000</v>
          </cell>
          <cell r="V5">
            <v>120000</v>
          </cell>
          <cell r="W5">
            <v>22050</v>
          </cell>
        </row>
        <row r="6">
          <cell r="D6">
            <v>5380</v>
          </cell>
          <cell r="E6" t="str">
            <v xml:space="preserve">LIVESTOCK                     </v>
          </cell>
          <cell r="F6" t="str">
            <v>USD</v>
          </cell>
          <cell r="G6">
            <v>1</v>
          </cell>
          <cell r="H6">
            <v>10174500</v>
          </cell>
          <cell r="I6">
            <v>0.75</v>
          </cell>
          <cell r="J6">
            <v>38154.375</v>
          </cell>
          <cell r="K6">
            <v>0</v>
          </cell>
          <cell r="L6">
            <v>0</v>
          </cell>
          <cell r="M6">
            <v>0</v>
          </cell>
          <cell r="N6">
            <v>199500</v>
          </cell>
          <cell r="O6">
            <v>0</v>
          </cell>
          <cell r="P6">
            <v>9975000</v>
          </cell>
          <cell r="Q6">
            <v>0</v>
          </cell>
          <cell r="R6">
            <v>10174500</v>
          </cell>
          <cell r="S6">
            <v>0</v>
          </cell>
          <cell r="U6">
            <v>10174500</v>
          </cell>
          <cell r="V6">
            <v>199500</v>
          </cell>
          <cell r="W6">
            <v>38154.375</v>
          </cell>
        </row>
        <row r="7">
          <cell r="D7">
            <v>9860</v>
          </cell>
          <cell r="E7" t="str">
            <v xml:space="preserve">INDUSTRIAL DEVELOPMENT        </v>
          </cell>
          <cell r="F7" t="str">
            <v>USD</v>
          </cell>
          <cell r="G7">
            <v>1</v>
          </cell>
          <cell r="H7">
            <v>7216585.0099999998</v>
          </cell>
          <cell r="I7">
            <v>0.75</v>
          </cell>
          <cell r="J7">
            <v>27062.194</v>
          </cell>
          <cell r="K7">
            <v>0</v>
          </cell>
          <cell r="L7">
            <v>0</v>
          </cell>
          <cell r="M7">
            <v>0</v>
          </cell>
          <cell r="N7">
            <v>39870</v>
          </cell>
          <cell r="O7">
            <v>0</v>
          </cell>
          <cell r="P7">
            <v>7176715.0099999998</v>
          </cell>
          <cell r="Q7">
            <v>0</v>
          </cell>
          <cell r="R7">
            <v>7216585.0099999998</v>
          </cell>
          <cell r="S7">
            <v>0</v>
          </cell>
          <cell r="U7">
            <v>7216585.0099999998</v>
          </cell>
          <cell r="V7">
            <v>39870</v>
          </cell>
          <cell r="W7">
            <v>27062.194</v>
          </cell>
        </row>
        <row r="8">
          <cell r="D8">
            <v>11040</v>
          </cell>
          <cell r="E8" t="str">
            <v xml:space="preserve">ROAD MAINTENANCE              </v>
          </cell>
          <cell r="F8" t="str">
            <v>XDR</v>
          </cell>
          <cell r="G8">
            <v>1</v>
          </cell>
          <cell r="H8">
            <v>12237955.35</v>
          </cell>
          <cell r="I8">
            <v>0.75</v>
          </cell>
          <cell r="J8">
            <v>45892.332999999999</v>
          </cell>
          <cell r="K8">
            <v>0</v>
          </cell>
          <cell r="L8">
            <v>0</v>
          </cell>
          <cell r="M8">
            <v>0</v>
          </cell>
          <cell r="N8">
            <v>66874</v>
          </cell>
          <cell r="O8">
            <v>0</v>
          </cell>
          <cell r="P8">
            <v>12171081.35</v>
          </cell>
          <cell r="Q8">
            <v>0</v>
          </cell>
          <cell r="R8">
            <v>12237955.35</v>
          </cell>
          <cell r="S8">
            <v>0</v>
          </cell>
          <cell r="U8">
            <v>12237955.35</v>
          </cell>
          <cell r="V8">
            <v>66874</v>
          </cell>
          <cell r="W8">
            <v>45892.332999999999</v>
          </cell>
        </row>
        <row r="9">
          <cell r="D9">
            <v>3210</v>
          </cell>
          <cell r="E9" t="str">
            <v xml:space="preserve">TELECOMMUNICATIONS            </v>
          </cell>
          <cell r="F9" t="str">
            <v>USD</v>
          </cell>
          <cell r="G9">
            <v>1</v>
          </cell>
          <cell r="H9">
            <v>2430000</v>
          </cell>
          <cell r="I9">
            <v>0.75</v>
          </cell>
          <cell r="J9">
            <v>9112.5</v>
          </cell>
          <cell r="K9">
            <v>0</v>
          </cell>
          <cell r="L9">
            <v>0</v>
          </cell>
          <cell r="M9">
            <v>0</v>
          </cell>
          <cell r="N9">
            <v>54000</v>
          </cell>
          <cell r="O9">
            <v>0</v>
          </cell>
          <cell r="P9">
            <v>2376000</v>
          </cell>
          <cell r="Q9">
            <v>0</v>
          </cell>
          <cell r="R9">
            <v>2430000</v>
          </cell>
          <cell r="S9">
            <v>0</v>
          </cell>
          <cell r="U9">
            <v>2430000</v>
          </cell>
          <cell r="V9">
            <v>54000</v>
          </cell>
          <cell r="W9">
            <v>9112.5</v>
          </cell>
        </row>
        <row r="10">
          <cell r="D10">
            <v>3840</v>
          </cell>
          <cell r="E10" t="str">
            <v xml:space="preserve">SECOND RAILWAYS               </v>
          </cell>
          <cell r="F10" t="str">
            <v>USD</v>
          </cell>
          <cell r="G10">
            <v>1</v>
          </cell>
          <cell r="H10">
            <v>4723500</v>
          </cell>
          <cell r="I10">
            <v>0.75</v>
          </cell>
          <cell r="J10">
            <v>17713.125</v>
          </cell>
          <cell r="K10">
            <v>0</v>
          </cell>
          <cell r="L10">
            <v>0</v>
          </cell>
          <cell r="M10">
            <v>0</v>
          </cell>
          <cell r="N10">
            <v>100500</v>
          </cell>
          <cell r="O10">
            <v>0</v>
          </cell>
          <cell r="P10">
            <v>4623000</v>
          </cell>
          <cell r="Q10">
            <v>0</v>
          </cell>
          <cell r="R10">
            <v>4723500</v>
          </cell>
          <cell r="S10">
            <v>0</v>
          </cell>
          <cell r="U10">
            <v>4723500</v>
          </cell>
          <cell r="V10">
            <v>100500</v>
          </cell>
          <cell r="W10">
            <v>17713.125</v>
          </cell>
        </row>
        <row r="11">
          <cell r="D11">
            <v>4200</v>
          </cell>
          <cell r="E11" t="str">
            <v xml:space="preserve">EDUCATION                     </v>
          </cell>
          <cell r="F11" t="str">
            <v>USD</v>
          </cell>
          <cell r="G11">
            <v>1</v>
          </cell>
          <cell r="H11">
            <v>3525000</v>
          </cell>
          <cell r="I11">
            <v>0.75</v>
          </cell>
          <cell r="J11">
            <v>13218.75</v>
          </cell>
          <cell r="K11">
            <v>0</v>
          </cell>
          <cell r="L11">
            <v>0</v>
          </cell>
          <cell r="M11">
            <v>0</v>
          </cell>
          <cell r="N11">
            <v>75000</v>
          </cell>
          <cell r="O11">
            <v>0</v>
          </cell>
          <cell r="P11">
            <v>3450000</v>
          </cell>
          <cell r="Q11">
            <v>0</v>
          </cell>
          <cell r="R11">
            <v>3525000</v>
          </cell>
          <cell r="S11">
            <v>0</v>
          </cell>
          <cell r="U11">
            <v>3525000</v>
          </cell>
          <cell r="V11">
            <v>75000</v>
          </cell>
          <cell r="W11">
            <v>13218.75</v>
          </cell>
        </row>
        <row r="12">
          <cell r="D12">
            <v>4430</v>
          </cell>
          <cell r="E12" t="str">
            <v xml:space="preserve">DROUGHT RELIEF                </v>
          </cell>
          <cell r="F12" t="str">
            <v>USD</v>
          </cell>
          <cell r="G12">
            <v>1</v>
          </cell>
          <cell r="H12">
            <v>1800000</v>
          </cell>
          <cell r="I12">
            <v>0.75</v>
          </cell>
          <cell r="J12">
            <v>6750</v>
          </cell>
          <cell r="K12">
            <v>0</v>
          </cell>
          <cell r="L12">
            <v>0</v>
          </cell>
          <cell r="M12">
            <v>0</v>
          </cell>
          <cell r="N12">
            <v>37500</v>
          </cell>
          <cell r="O12">
            <v>0</v>
          </cell>
          <cell r="P12">
            <v>1762500</v>
          </cell>
          <cell r="Q12">
            <v>0</v>
          </cell>
          <cell r="R12">
            <v>1800000</v>
          </cell>
          <cell r="S12">
            <v>0</v>
          </cell>
          <cell r="U12">
            <v>1800000</v>
          </cell>
          <cell r="V12">
            <v>37500</v>
          </cell>
          <cell r="W12">
            <v>6750</v>
          </cell>
        </row>
        <row r="13">
          <cell r="D13">
            <v>7130</v>
          </cell>
          <cell r="E13" t="str">
            <v xml:space="preserve">THIRD RAILWAY                 </v>
          </cell>
          <cell r="F13" t="str">
            <v>USD</v>
          </cell>
          <cell r="G13">
            <v>1</v>
          </cell>
          <cell r="H13">
            <v>8662500</v>
          </cell>
          <cell r="I13">
            <v>0.75</v>
          </cell>
          <cell r="J13">
            <v>32484.375</v>
          </cell>
          <cell r="K13">
            <v>0</v>
          </cell>
          <cell r="L13">
            <v>0</v>
          </cell>
          <cell r="M13">
            <v>0</v>
          </cell>
          <cell r="N13">
            <v>157500</v>
          </cell>
          <cell r="O13">
            <v>0</v>
          </cell>
          <cell r="P13">
            <v>8505000</v>
          </cell>
          <cell r="Q13">
            <v>0</v>
          </cell>
          <cell r="R13">
            <v>8662500</v>
          </cell>
          <cell r="S13">
            <v>0</v>
          </cell>
          <cell r="U13">
            <v>8662500</v>
          </cell>
          <cell r="V13">
            <v>157500</v>
          </cell>
          <cell r="W13">
            <v>32484.375</v>
          </cell>
        </row>
        <row r="14">
          <cell r="D14">
            <v>12820</v>
          </cell>
          <cell r="E14" t="str">
            <v xml:space="preserve">POWER/WATER                   </v>
          </cell>
          <cell r="F14" t="str">
            <v>XDR</v>
          </cell>
          <cell r="G14">
            <v>1</v>
          </cell>
          <cell r="H14">
            <v>18864428.760000002</v>
          </cell>
          <cell r="I14">
            <v>0.75</v>
          </cell>
          <cell r="J14">
            <v>70741.607999999993</v>
          </cell>
          <cell r="K14">
            <v>0</v>
          </cell>
          <cell r="L14">
            <v>0</v>
          </cell>
          <cell r="M14">
            <v>0</v>
          </cell>
          <cell r="N14">
            <v>101969</v>
          </cell>
          <cell r="O14">
            <v>0</v>
          </cell>
          <cell r="P14">
            <v>18762459.760000002</v>
          </cell>
          <cell r="Q14">
            <v>0</v>
          </cell>
          <cell r="R14">
            <v>18864428.760000002</v>
          </cell>
          <cell r="S14">
            <v>0</v>
          </cell>
          <cell r="U14">
            <v>18864428.760000002</v>
          </cell>
          <cell r="V14">
            <v>101969</v>
          </cell>
          <cell r="W14">
            <v>70741.607999999993</v>
          </cell>
        </row>
        <row r="15">
          <cell r="D15">
            <v>15970</v>
          </cell>
          <cell r="E15" t="str">
            <v xml:space="preserve">MOPTI AREA DEVELOPMENT        </v>
          </cell>
          <cell r="F15" t="str">
            <v>XDR</v>
          </cell>
          <cell r="G15">
            <v>1</v>
          </cell>
          <cell r="H15">
            <v>13306744.02</v>
          </cell>
          <cell r="I15">
            <v>0.75</v>
          </cell>
          <cell r="J15">
            <v>49900.29</v>
          </cell>
          <cell r="K15">
            <v>0</v>
          </cell>
          <cell r="L15">
            <v>0</v>
          </cell>
          <cell r="M15">
            <v>0</v>
          </cell>
          <cell r="N15">
            <v>69668</v>
          </cell>
          <cell r="O15">
            <v>0</v>
          </cell>
          <cell r="P15">
            <v>13237076.02</v>
          </cell>
          <cell r="Q15">
            <v>0</v>
          </cell>
          <cell r="R15">
            <v>13306744.02</v>
          </cell>
          <cell r="S15">
            <v>0</v>
          </cell>
          <cell r="U15">
            <v>13306744.02</v>
          </cell>
          <cell r="V15">
            <v>69668</v>
          </cell>
          <cell r="W15">
            <v>49900.29</v>
          </cell>
        </row>
        <row r="16">
          <cell r="D16">
            <v>21630</v>
          </cell>
          <cell r="E16" t="str">
            <v xml:space="preserve">AGRICULTURAL SECTOR           </v>
          </cell>
          <cell r="F16" t="str">
            <v>XDR</v>
          </cell>
          <cell r="G16">
            <v>1</v>
          </cell>
          <cell r="H16">
            <v>40106938.899999999</v>
          </cell>
          <cell r="I16">
            <v>0.75</v>
          </cell>
          <cell r="J16">
            <v>150401.02100000001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40106938.899999999</v>
          </cell>
          <cell r="Q16">
            <v>0</v>
          </cell>
          <cell r="R16">
            <v>40106938.899999999</v>
          </cell>
          <cell r="S16">
            <v>0</v>
          </cell>
          <cell r="U16">
            <v>40106938.899999999</v>
          </cell>
          <cell r="V16">
            <v>0</v>
          </cell>
          <cell r="W16">
            <v>150401.02100000001</v>
          </cell>
        </row>
        <row r="17">
          <cell r="D17">
            <v>28280</v>
          </cell>
          <cell r="E17" t="str">
            <v xml:space="preserve">VOCATIONAL EDUCATION &amp; TRNG   </v>
          </cell>
          <cell r="F17" t="str">
            <v>XDR</v>
          </cell>
          <cell r="G17">
            <v>1</v>
          </cell>
          <cell r="H17">
            <v>3530050.13</v>
          </cell>
          <cell r="I17">
            <v>0.75</v>
          </cell>
          <cell r="J17">
            <v>13237.688</v>
          </cell>
          <cell r="K17">
            <v>5469949.8700000001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3530050.13</v>
          </cell>
          <cell r="Q17">
            <v>5469949.8700000001</v>
          </cell>
          <cell r="R17">
            <v>3530050.13</v>
          </cell>
          <cell r="S17">
            <v>5469949.8700000001</v>
          </cell>
          <cell r="T17">
            <v>9000000</v>
          </cell>
          <cell r="U17">
            <v>3530050.13</v>
          </cell>
          <cell r="V17">
            <v>0</v>
          </cell>
          <cell r="W17">
            <v>13237.6879875</v>
          </cell>
        </row>
        <row r="18">
          <cell r="D18">
            <v>13070</v>
          </cell>
          <cell r="E18" t="str">
            <v>ECONOMIC MANAGEMENT &amp; TRAINING</v>
          </cell>
          <cell r="F18" t="str">
            <v>XDR</v>
          </cell>
          <cell r="G18">
            <v>2</v>
          </cell>
          <cell r="H18">
            <v>8935574.3499999996</v>
          </cell>
          <cell r="I18">
            <v>0.75</v>
          </cell>
          <cell r="J18">
            <v>33508.404000000002</v>
          </cell>
          <cell r="K18">
            <v>0</v>
          </cell>
          <cell r="L18">
            <v>0</v>
          </cell>
          <cell r="M18">
            <v>0</v>
          </cell>
          <cell r="N18">
            <v>48067</v>
          </cell>
          <cell r="O18">
            <v>0</v>
          </cell>
          <cell r="P18">
            <v>8887507.3499999996</v>
          </cell>
          <cell r="Q18">
            <v>0</v>
          </cell>
          <cell r="R18">
            <v>8935574.3499999996</v>
          </cell>
          <cell r="S18">
            <v>0</v>
          </cell>
          <cell r="U18">
            <v>8935574.3499999996</v>
          </cell>
          <cell r="V18">
            <v>48067</v>
          </cell>
          <cell r="W18">
            <v>33508.404000000002</v>
          </cell>
        </row>
        <row r="19">
          <cell r="D19">
            <v>11340</v>
          </cell>
          <cell r="E19" t="str">
            <v xml:space="preserve">PETROLEUM EXPLORATN PROMOTION </v>
          </cell>
          <cell r="F19" t="str">
            <v>XDR</v>
          </cell>
          <cell r="G19">
            <v>2</v>
          </cell>
          <cell r="H19">
            <v>2759007.95</v>
          </cell>
          <cell r="I19">
            <v>0.75</v>
          </cell>
          <cell r="J19">
            <v>10346.280000000001</v>
          </cell>
          <cell r="K19">
            <v>0</v>
          </cell>
          <cell r="L19">
            <v>0</v>
          </cell>
          <cell r="M19">
            <v>0</v>
          </cell>
          <cell r="N19">
            <v>15076</v>
          </cell>
          <cell r="O19">
            <v>0</v>
          </cell>
          <cell r="P19">
            <v>2743931.95</v>
          </cell>
          <cell r="Q19">
            <v>0</v>
          </cell>
          <cell r="R19">
            <v>2759007.95</v>
          </cell>
          <cell r="S19">
            <v>0</v>
          </cell>
          <cell r="U19">
            <v>2759007.95</v>
          </cell>
          <cell r="V19">
            <v>15076</v>
          </cell>
          <cell r="W19">
            <v>10346.280000000001</v>
          </cell>
        </row>
        <row r="20">
          <cell r="D20">
            <v>12000</v>
          </cell>
          <cell r="E20" t="str">
            <v xml:space="preserve">SECOND TELECOMMUNICATIONS     </v>
          </cell>
          <cell r="F20" t="str">
            <v>XDR</v>
          </cell>
          <cell r="G20">
            <v>2</v>
          </cell>
          <cell r="H20">
            <v>10856000</v>
          </cell>
          <cell r="I20">
            <v>0.75</v>
          </cell>
          <cell r="J20">
            <v>40710</v>
          </cell>
          <cell r="K20">
            <v>0</v>
          </cell>
          <cell r="L20">
            <v>0</v>
          </cell>
          <cell r="M20">
            <v>0</v>
          </cell>
          <cell r="N20">
            <v>59000</v>
          </cell>
          <cell r="O20">
            <v>0</v>
          </cell>
          <cell r="P20">
            <v>10797000</v>
          </cell>
          <cell r="Q20">
            <v>0</v>
          </cell>
          <cell r="R20">
            <v>10856000</v>
          </cell>
          <cell r="S20">
            <v>0</v>
          </cell>
          <cell r="U20">
            <v>10856000</v>
          </cell>
          <cell r="V20">
            <v>59000</v>
          </cell>
          <cell r="W20">
            <v>40710</v>
          </cell>
        </row>
        <row r="21">
          <cell r="D21">
            <v>14310</v>
          </cell>
          <cell r="E21" t="str">
            <v xml:space="preserve">RURAL WATER SUPPLY            </v>
          </cell>
          <cell r="F21" t="str">
            <v>XDR</v>
          </cell>
          <cell r="G21">
            <v>2</v>
          </cell>
          <cell r="H21">
            <v>3750811.27</v>
          </cell>
          <cell r="I21">
            <v>0.75</v>
          </cell>
          <cell r="J21">
            <v>14065.541999999999</v>
          </cell>
          <cell r="K21">
            <v>0</v>
          </cell>
          <cell r="L21">
            <v>0</v>
          </cell>
          <cell r="M21">
            <v>0</v>
          </cell>
          <cell r="N21">
            <v>51652</v>
          </cell>
          <cell r="O21">
            <v>0</v>
          </cell>
          <cell r="P21">
            <v>3699159.27</v>
          </cell>
          <cell r="Q21">
            <v>0</v>
          </cell>
          <cell r="R21">
            <v>3750811.27</v>
          </cell>
          <cell r="S21">
            <v>0</v>
          </cell>
          <cell r="U21">
            <v>3750811.27</v>
          </cell>
          <cell r="V21">
            <v>51652</v>
          </cell>
          <cell r="W21">
            <v>14065.541999999999</v>
          </cell>
        </row>
        <row r="22">
          <cell r="D22">
            <v>14420</v>
          </cell>
          <cell r="E22" t="str">
            <v xml:space="preserve">THIRD EDUCATION               </v>
          </cell>
          <cell r="F22" t="str">
            <v>XDR</v>
          </cell>
          <cell r="G22">
            <v>2</v>
          </cell>
          <cell r="H22">
            <v>4195800</v>
          </cell>
          <cell r="I22">
            <v>0.75</v>
          </cell>
          <cell r="J22">
            <v>15734.25</v>
          </cell>
          <cell r="K22">
            <v>0</v>
          </cell>
          <cell r="L22">
            <v>0</v>
          </cell>
          <cell r="M22">
            <v>0</v>
          </cell>
          <cell r="N22">
            <v>22200</v>
          </cell>
          <cell r="O22">
            <v>0</v>
          </cell>
          <cell r="P22">
            <v>4173600</v>
          </cell>
          <cell r="Q22">
            <v>0</v>
          </cell>
          <cell r="R22">
            <v>4195800</v>
          </cell>
          <cell r="S22">
            <v>0</v>
          </cell>
          <cell r="U22">
            <v>4195800</v>
          </cell>
          <cell r="V22">
            <v>22200</v>
          </cell>
          <cell r="W22">
            <v>15734.25</v>
          </cell>
        </row>
        <row r="23">
          <cell r="D23" t="str">
            <v>F0070</v>
          </cell>
          <cell r="E23" t="str">
            <v xml:space="preserve">RURAL WATER SUPPLY            </v>
          </cell>
          <cell r="F23" t="str">
            <v>XDR</v>
          </cell>
          <cell r="G23">
            <v>2</v>
          </cell>
          <cell r="H23">
            <v>5093829.28</v>
          </cell>
          <cell r="I23">
            <v>0.75</v>
          </cell>
          <cell r="J23">
            <v>19101.86</v>
          </cell>
          <cell r="K23">
            <v>0</v>
          </cell>
          <cell r="L23">
            <v>0</v>
          </cell>
          <cell r="M23">
            <v>0</v>
          </cell>
          <cell r="N23">
            <v>27094</v>
          </cell>
          <cell r="O23">
            <v>0</v>
          </cell>
          <cell r="P23">
            <v>5066735.28</v>
          </cell>
          <cell r="Q23">
            <v>0</v>
          </cell>
          <cell r="R23">
            <v>5093829.28</v>
          </cell>
          <cell r="S23">
            <v>0</v>
          </cell>
          <cell r="U23">
            <v>5093829.28</v>
          </cell>
          <cell r="V23">
            <v>27094</v>
          </cell>
          <cell r="W23">
            <v>19101.86</v>
          </cell>
        </row>
        <row r="24">
          <cell r="D24" t="str">
            <v>F0100</v>
          </cell>
          <cell r="E24" t="str">
            <v xml:space="preserve">THIRD EDUCATION               </v>
          </cell>
          <cell r="F24" t="str">
            <v>XDR</v>
          </cell>
          <cell r="G24">
            <v>2</v>
          </cell>
          <cell r="H24">
            <v>4374241.41</v>
          </cell>
          <cell r="I24">
            <v>0.75</v>
          </cell>
          <cell r="J24">
            <v>16403.404999999999</v>
          </cell>
          <cell r="K24">
            <v>0</v>
          </cell>
          <cell r="L24">
            <v>0</v>
          </cell>
          <cell r="M24">
            <v>0</v>
          </cell>
          <cell r="N24">
            <v>23144</v>
          </cell>
          <cell r="O24">
            <v>0</v>
          </cell>
          <cell r="P24">
            <v>4351097.41</v>
          </cell>
          <cell r="Q24">
            <v>0</v>
          </cell>
          <cell r="R24">
            <v>4374241.41</v>
          </cell>
          <cell r="S24">
            <v>0</v>
          </cell>
          <cell r="U24">
            <v>4374241.41</v>
          </cell>
          <cell r="V24">
            <v>23144</v>
          </cell>
          <cell r="W24">
            <v>16403.404999999999</v>
          </cell>
        </row>
        <row r="25">
          <cell r="D25">
            <v>27370</v>
          </cell>
          <cell r="E25" t="str">
            <v>AGRICUL TRADING AND PROCESSING</v>
          </cell>
          <cell r="F25" t="str">
            <v>XDR</v>
          </cell>
          <cell r="G25">
            <v>2</v>
          </cell>
          <cell r="H25">
            <v>2297447.41</v>
          </cell>
          <cell r="I25">
            <v>0.75</v>
          </cell>
          <cell r="J25">
            <v>8615.4279999999999</v>
          </cell>
          <cell r="K25">
            <v>1602552.59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2297447.41</v>
          </cell>
          <cell r="Q25">
            <v>1602552.59</v>
          </cell>
          <cell r="R25">
            <v>2297447.41</v>
          </cell>
          <cell r="S25">
            <v>1602552.59</v>
          </cell>
          <cell r="T25">
            <v>3900000</v>
          </cell>
          <cell r="U25">
            <v>2297447.41</v>
          </cell>
          <cell r="V25">
            <v>0</v>
          </cell>
          <cell r="W25">
            <v>8615.4277875000007</v>
          </cell>
        </row>
        <row r="26">
          <cell r="D26">
            <v>31550</v>
          </cell>
          <cell r="E26" t="str">
            <v xml:space="preserve">HEALTH SECTOR DEV PROGRAM     </v>
          </cell>
          <cell r="F26" t="str">
            <v>XDR</v>
          </cell>
          <cell r="G26">
            <v>2</v>
          </cell>
          <cell r="H26">
            <v>646437.05000000005</v>
          </cell>
          <cell r="I26">
            <v>0.75</v>
          </cell>
          <cell r="J26">
            <v>2424.1390000000001</v>
          </cell>
          <cell r="K26">
            <v>27853562.949999999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646437.05000000005</v>
          </cell>
          <cell r="Q26">
            <v>27853562.949999999</v>
          </cell>
          <cell r="R26">
            <v>646437.05000000005</v>
          </cell>
          <cell r="S26">
            <v>27853562.949999999</v>
          </cell>
          <cell r="T26">
            <v>28500000</v>
          </cell>
          <cell r="U26">
            <v>646437.05000000075</v>
          </cell>
          <cell r="V26">
            <v>0</v>
          </cell>
          <cell r="W26">
            <v>2424.1389375000026</v>
          </cell>
        </row>
        <row r="27">
          <cell r="D27">
            <v>16770</v>
          </cell>
          <cell r="E27" t="str">
            <v xml:space="preserve">SECOND URBAN                  </v>
          </cell>
          <cell r="F27" t="str">
            <v>XDR</v>
          </cell>
          <cell r="G27">
            <v>3</v>
          </cell>
          <cell r="H27">
            <v>24178345.93</v>
          </cell>
          <cell r="I27">
            <v>0.75</v>
          </cell>
          <cell r="J27">
            <v>90668.797000000006</v>
          </cell>
          <cell r="K27">
            <v>0</v>
          </cell>
          <cell r="L27">
            <v>0</v>
          </cell>
          <cell r="M27">
            <v>0</v>
          </cell>
          <cell r="N27">
            <v>125276</v>
          </cell>
          <cell r="O27">
            <v>0</v>
          </cell>
          <cell r="P27">
            <v>24053069.93</v>
          </cell>
          <cell r="Q27">
            <v>0</v>
          </cell>
          <cell r="R27">
            <v>24178345.93</v>
          </cell>
          <cell r="S27">
            <v>0</v>
          </cell>
          <cell r="U27">
            <v>24178345.93</v>
          </cell>
          <cell r="V27">
            <v>125276</v>
          </cell>
          <cell r="W27">
            <v>90668.797000000006</v>
          </cell>
        </row>
        <row r="28">
          <cell r="D28">
            <v>19060</v>
          </cell>
          <cell r="E28" t="str">
            <v xml:space="preserve">OFFICE DU NIGER CONSOLIDATION </v>
          </cell>
          <cell r="F28" t="str">
            <v>XDR</v>
          </cell>
          <cell r="G28">
            <v>3</v>
          </cell>
          <cell r="H28">
            <v>30049490.649999999</v>
          </cell>
          <cell r="I28">
            <v>0.75</v>
          </cell>
          <cell r="J28">
            <v>112685.59</v>
          </cell>
          <cell r="K28">
            <v>0</v>
          </cell>
          <cell r="L28">
            <v>0</v>
          </cell>
          <cell r="M28">
            <v>0</v>
          </cell>
          <cell r="N28">
            <v>309788</v>
          </cell>
          <cell r="O28">
            <v>0</v>
          </cell>
          <cell r="P28">
            <v>29739702.649999999</v>
          </cell>
          <cell r="Q28">
            <v>0</v>
          </cell>
          <cell r="R28">
            <v>30049490.649999999</v>
          </cell>
          <cell r="S28">
            <v>0</v>
          </cell>
          <cell r="U28">
            <v>30049490.649999999</v>
          </cell>
          <cell r="V28">
            <v>309788</v>
          </cell>
          <cell r="W28">
            <v>112685.59</v>
          </cell>
        </row>
        <row r="29">
          <cell r="D29" t="str">
            <v>A0350</v>
          </cell>
          <cell r="E29" t="str">
            <v xml:space="preserve">OFFICE DU NIGER CONSOLIDATION </v>
          </cell>
          <cell r="F29" t="str">
            <v>XDR</v>
          </cell>
          <cell r="G29">
            <v>3</v>
          </cell>
          <cell r="H29">
            <v>6961568.9699999997</v>
          </cell>
          <cell r="I29">
            <v>0.75</v>
          </cell>
          <cell r="J29">
            <v>26105.883999999998</v>
          </cell>
          <cell r="K29">
            <v>0</v>
          </cell>
          <cell r="L29">
            <v>0</v>
          </cell>
          <cell r="M29">
            <v>0</v>
          </cell>
          <cell r="N29">
            <v>35337</v>
          </cell>
          <cell r="O29">
            <v>0</v>
          </cell>
          <cell r="P29">
            <v>6926231.9699999997</v>
          </cell>
          <cell r="Q29">
            <v>0</v>
          </cell>
          <cell r="R29">
            <v>6961568.9699999997</v>
          </cell>
          <cell r="S29">
            <v>0</v>
          </cell>
          <cell r="U29">
            <v>6961568.9699999997</v>
          </cell>
          <cell r="V29">
            <v>35337</v>
          </cell>
          <cell r="W29">
            <v>26105.883999999998</v>
          </cell>
        </row>
        <row r="30">
          <cell r="D30">
            <v>23700</v>
          </cell>
          <cell r="E30" t="str">
            <v xml:space="preserve">NATURAL RESOURCE MANAGEMENT   </v>
          </cell>
          <cell r="F30" t="str">
            <v>XDR</v>
          </cell>
          <cell r="G30">
            <v>3</v>
          </cell>
          <cell r="H30">
            <v>13672630.92</v>
          </cell>
          <cell r="I30">
            <v>0.75</v>
          </cell>
          <cell r="J30">
            <v>51272.366000000002</v>
          </cell>
          <cell r="K30">
            <v>1327369.08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13672630.92</v>
          </cell>
          <cell r="Q30">
            <v>1327369.08</v>
          </cell>
          <cell r="R30">
            <v>13672630.92</v>
          </cell>
          <cell r="S30">
            <v>1327369.08</v>
          </cell>
          <cell r="T30">
            <v>15000000</v>
          </cell>
          <cell r="U30">
            <v>13672630.92</v>
          </cell>
          <cell r="V30">
            <v>0</v>
          </cell>
          <cell r="W30">
            <v>51272.365949999999</v>
          </cell>
        </row>
        <row r="31">
          <cell r="D31">
            <v>19980</v>
          </cell>
          <cell r="E31" t="str">
            <v xml:space="preserve">SECOND POWER                  </v>
          </cell>
          <cell r="F31" t="str">
            <v>XDR</v>
          </cell>
          <cell r="G31">
            <v>3</v>
          </cell>
          <cell r="H31">
            <v>23434839.969999999</v>
          </cell>
          <cell r="I31">
            <v>0.75</v>
          </cell>
          <cell r="J31">
            <v>87880.65</v>
          </cell>
          <cell r="K31">
            <v>0</v>
          </cell>
          <cell r="L31">
            <v>0</v>
          </cell>
          <cell r="M31">
            <v>0</v>
          </cell>
          <cell r="N31">
            <v>236715</v>
          </cell>
          <cell r="O31">
            <v>0</v>
          </cell>
          <cell r="P31">
            <v>23198124.969999999</v>
          </cell>
          <cell r="Q31">
            <v>0</v>
          </cell>
          <cell r="R31">
            <v>23434839.969999999</v>
          </cell>
          <cell r="S31">
            <v>0</v>
          </cell>
          <cell r="U31">
            <v>23434839.969999999</v>
          </cell>
          <cell r="V31">
            <v>236715</v>
          </cell>
          <cell r="W31">
            <v>87880.65</v>
          </cell>
        </row>
        <row r="32">
          <cell r="D32">
            <v>20540</v>
          </cell>
          <cell r="E32" t="str">
            <v>EDUCATION SECTOR CONSOLIDATION</v>
          </cell>
          <cell r="F32" t="str">
            <v>XDR</v>
          </cell>
          <cell r="G32">
            <v>3</v>
          </cell>
          <cell r="H32">
            <v>18361199.170000002</v>
          </cell>
          <cell r="I32">
            <v>0.75</v>
          </cell>
          <cell r="J32">
            <v>68854.497000000003</v>
          </cell>
          <cell r="K32">
            <v>0</v>
          </cell>
          <cell r="L32">
            <v>0</v>
          </cell>
          <cell r="M32">
            <v>0</v>
          </cell>
          <cell r="N32">
            <v>185465</v>
          </cell>
          <cell r="O32">
            <v>0</v>
          </cell>
          <cell r="P32">
            <v>18175734.170000002</v>
          </cell>
          <cell r="Q32">
            <v>0</v>
          </cell>
          <cell r="R32">
            <v>18361199.170000002</v>
          </cell>
          <cell r="S32">
            <v>0</v>
          </cell>
          <cell r="U32">
            <v>18361199.170000002</v>
          </cell>
          <cell r="V32">
            <v>185465</v>
          </cell>
          <cell r="W32">
            <v>68854.497000000003</v>
          </cell>
        </row>
        <row r="33">
          <cell r="D33" t="str">
            <v>N0210</v>
          </cell>
          <cell r="E33" t="str">
            <v>PILOT PRIVATE IRRIGATION PROMO</v>
          </cell>
          <cell r="F33" t="str">
            <v>XDR</v>
          </cell>
          <cell r="G33">
            <v>3</v>
          </cell>
          <cell r="H33">
            <v>678299.1</v>
          </cell>
          <cell r="I33">
            <v>0.75</v>
          </cell>
          <cell r="J33">
            <v>2543.6219999999998</v>
          </cell>
          <cell r="K33">
            <v>2321700.9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678299.1</v>
          </cell>
          <cell r="Q33">
            <v>2321700.9</v>
          </cell>
          <cell r="R33">
            <v>678299.1</v>
          </cell>
          <cell r="S33">
            <v>2321700.9</v>
          </cell>
          <cell r="T33">
            <v>3000000</v>
          </cell>
          <cell r="U33">
            <v>678299.1</v>
          </cell>
          <cell r="V33">
            <v>0</v>
          </cell>
          <cell r="W33">
            <v>2543.6216250000002</v>
          </cell>
        </row>
        <row r="34">
          <cell r="D34">
            <v>28500</v>
          </cell>
          <cell r="E34" t="str">
            <v xml:space="preserve">SELINGUE POWER REHABILITATION </v>
          </cell>
          <cell r="F34" t="str">
            <v>XDR</v>
          </cell>
          <cell r="G34">
            <v>3</v>
          </cell>
          <cell r="H34">
            <v>12391609.359999999</v>
          </cell>
          <cell r="I34">
            <v>0.75</v>
          </cell>
          <cell r="J34">
            <v>46468.535000000003</v>
          </cell>
          <cell r="K34">
            <v>6108390.6399999997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12391609.359999999</v>
          </cell>
          <cell r="Q34">
            <v>6108390.6399999997</v>
          </cell>
          <cell r="R34">
            <v>12391609.359999999</v>
          </cell>
          <cell r="S34">
            <v>6108390.6399999997</v>
          </cell>
          <cell r="T34">
            <v>18500000</v>
          </cell>
          <cell r="U34">
            <v>12391609.359999999</v>
          </cell>
          <cell r="V34">
            <v>0</v>
          </cell>
          <cell r="W34">
            <v>46468.535099999994</v>
          </cell>
        </row>
        <row r="35">
          <cell r="D35">
            <v>29700</v>
          </cell>
          <cell r="E35" t="str">
            <v xml:space="preserve">REGIONAL HYDROPOWER DEV       </v>
          </cell>
          <cell r="F35" t="str">
            <v>XDR</v>
          </cell>
          <cell r="G35">
            <v>3</v>
          </cell>
          <cell r="H35">
            <v>4109800.04</v>
          </cell>
          <cell r="I35">
            <v>0.75</v>
          </cell>
          <cell r="J35">
            <v>15411.75</v>
          </cell>
          <cell r="K35">
            <v>8490199.9600000009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4109800.04</v>
          </cell>
          <cell r="Q35">
            <v>8490199.9600000009</v>
          </cell>
          <cell r="R35">
            <v>4109800.04</v>
          </cell>
          <cell r="S35">
            <v>8490199.9600000009</v>
          </cell>
          <cell r="T35">
            <v>12600000</v>
          </cell>
          <cell r="U35">
            <v>4109800.04</v>
          </cell>
          <cell r="V35">
            <v>0</v>
          </cell>
          <cell r="W35">
            <v>15411.750149999996</v>
          </cell>
        </row>
        <row r="36">
          <cell r="D36" t="str">
            <v>N0040</v>
          </cell>
          <cell r="E36" t="str">
            <v xml:space="preserve">URBAN DEV. &amp; DECENTRALIZATION </v>
          </cell>
          <cell r="F36" t="str">
            <v>XDR</v>
          </cell>
          <cell r="G36">
            <v>3</v>
          </cell>
          <cell r="H36">
            <v>6033277.75</v>
          </cell>
          <cell r="I36">
            <v>0.75</v>
          </cell>
          <cell r="J36">
            <v>22624.792000000001</v>
          </cell>
          <cell r="K36">
            <v>49466722.25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6033277.75</v>
          </cell>
          <cell r="Q36">
            <v>49466722.25</v>
          </cell>
          <cell r="R36">
            <v>6033277.75</v>
          </cell>
          <cell r="S36">
            <v>49466722.25</v>
          </cell>
          <cell r="T36">
            <v>55500000</v>
          </cell>
          <cell r="U36">
            <v>6033277.75</v>
          </cell>
          <cell r="V36">
            <v>0</v>
          </cell>
          <cell r="W36">
            <v>22624.791562499999</v>
          </cell>
        </row>
        <row r="37">
          <cell r="D37">
            <v>7330</v>
          </cell>
          <cell r="E37" t="str">
            <v xml:space="preserve">SECOND EDUCATION              </v>
          </cell>
          <cell r="F37" t="str">
            <v>USD</v>
          </cell>
          <cell r="G37">
            <v>4</v>
          </cell>
          <cell r="H37">
            <v>7962830.4299999997</v>
          </cell>
          <cell r="I37">
            <v>0.75</v>
          </cell>
          <cell r="J37">
            <v>29860.614000000001</v>
          </cell>
          <cell r="K37">
            <v>0</v>
          </cell>
          <cell r="L37">
            <v>0</v>
          </cell>
          <cell r="M37">
            <v>0</v>
          </cell>
          <cell r="N37">
            <v>144778</v>
          </cell>
          <cell r="O37">
            <v>0</v>
          </cell>
          <cell r="P37">
            <v>7818052.4299999997</v>
          </cell>
          <cell r="Q37">
            <v>0</v>
          </cell>
          <cell r="R37">
            <v>7962830.4299999997</v>
          </cell>
          <cell r="S37">
            <v>0</v>
          </cell>
          <cell r="U37">
            <v>7962830.4299999997</v>
          </cell>
          <cell r="V37">
            <v>144778</v>
          </cell>
          <cell r="W37">
            <v>29860.614000000001</v>
          </cell>
        </row>
        <row r="38">
          <cell r="D38">
            <v>7530</v>
          </cell>
          <cell r="E38" t="str">
            <v xml:space="preserve">SECOND MOPTI RICE             </v>
          </cell>
          <cell r="F38" t="str">
            <v>USD</v>
          </cell>
          <cell r="G38">
            <v>4</v>
          </cell>
          <cell r="H38">
            <v>12600000</v>
          </cell>
          <cell r="I38">
            <v>0.75</v>
          </cell>
          <cell r="J38">
            <v>47250</v>
          </cell>
          <cell r="K38">
            <v>0</v>
          </cell>
          <cell r="L38">
            <v>0</v>
          </cell>
          <cell r="M38">
            <v>0</v>
          </cell>
          <cell r="N38">
            <v>225000</v>
          </cell>
          <cell r="O38">
            <v>0</v>
          </cell>
          <cell r="P38">
            <v>12375000</v>
          </cell>
          <cell r="Q38">
            <v>0</v>
          </cell>
          <cell r="R38">
            <v>12600000</v>
          </cell>
          <cell r="S38">
            <v>0</v>
          </cell>
          <cell r="U38">
            <v>12600000</v>
          </cell>
          <cell r="V38">
            <v>225000</v>
          </cell>
          <cell r="W38">
            <v>47250</v>
          </cell>
        </row>
        <row r="39">
          <cell r="D39">
            <v>8540</v>
          </cell>
          <cell r="E39" t="str">
            <v>TECHNICAL ASSIST.&amp; ENGINEERING</v>
          </cell>
          <cell r="F39" t="str">
            <v>USD</v>
          </cell>
          <cell r="G39">
            <v>4</v>
          </cell>
          <cell r="H39">
            <v>3913747.78</v>
          </cell>
          <cell r="I39">
            <v>0.75</v>
          </cell>
          <cell r="J39">
            <v>14676.554</v>
          </cell>
          <cell r="K39">
            <v>0</v>
          </cell>
          <cell r="L39">
            <v>0</v>
          </cell>
          <cell r="M39">
            <v>0</v>
          </cell>
          <cell r="N39">
            <v>67478</v>
          </cell>
          <cell r="O39">
            <v>0</v>
          </cell>
          <cell r="P39">
            <v>3846269.78</v>
          </cell>
          <cell r="Q39">
            <v>0</v>
          </cell>
          <cell r="R39">
            <v>3913747.78</v>
          </cell>
          <cell r="S39">
            <v>0</v>
          </cell>
          <cell r="U39">
            <v>3913747.78</v>
          </cell>
          <cell r="V39">
            <v>67478</v>
          </cell>
          <cell r="W39">
            <v>14676.554</v>
          </cell>
        </row>
        <row r="40">
          <cell r="D40">
            <v>16290</v>
          </cell>
          <cell r="E40" t="str">
            <v xml:space="preserve">FIFTH HIGHWAY                 </v>
          </cell>
          <cell r="F40" t="str">
            <v>XDR</v>
          </cell>
          <cell r="G40">
            <v>4</v>
          </cell>
          <cell r="H40">
            <v>48418500</v>
          </cell>
          <cell r="I40">
            <v>0.75</v>
          </cell>
          <cell r="J40">
            <v>181569.375</v>
          </cell>
          <cell r="K40">
            <v>0</v>
          </cell>
          <cell r="L40">
            <v>0</v>
          </cell>
          <cell r="M40">
            <v>0</v>
          </cell>
          <cell r="N40">
            <v>253500</v>
          </cell>
          <cell r="O40">
            <v>0</v>
          </cell>
          <cell r="P40">
            <v>48165000</v>
          </cell>
          <cell r="Q40">
            <v>0</v>
          </cell>
          <cell r="R40">
            <v>48418500</v>
          </cell>
          <cell r="S40">
            <v>0</v>
          </cell>
          <cell r="U40">
            <v>48418500</v>
          </cell>
          <cell r="V40">
            <v>253500</v>
          </cell>
          <cell r="W40">
            <v>181569.375</v>
          </cell>
        </row>
        <row r="41">
          <cell r="D41">
            <v>23710</v>
          </cell>
          <cell r="E41" t="str">
            <v>PUBLIC WORKS AND CAPACITY BLDG</v>
          </cell>
          <cell r="F41" t="str">
            <v>XDR</v>
          </cell>
          <cell r="G41">
            <v>4</v>
          </cell>
          <cell r="H41">
            <v>14510908.390000001</v>
          </cell>
          <cell r="I41">
            <v>0.75</v>
          </cell>
          <cell r="J41">
            <v>54415.906000000003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14510908.390000001</v>
          </cell>
          <cell r="Q41">
            <v>0</v>
          </cell>
          <cell r="R41">
            <v>14510908.390000001</v>
          </cell>
          <cell r="S41">
            <v>0</v>
          </cell>
          <cell r="U41">
            <v>14510908.390000001</v>
          </cell>
          <cell r="V41">
            <v>0</v>
          </cell>
          <cell r="W41">
            <v>54415.906000000003</v>
          </cell>
        </row>
        <row r="42">
          <cell r="D42">
            <v>23711</v>
          </cell>
          <cell r="E42" t="str">
            <v>PUBLIC WORKS AND CAPACITY BLDG</v>
          </cell>
          <cell r="F42" t="str">
            <v>XDR</v>
          </cell>
          <cell r="G42">
            <v>4</v>
          </cell>
          <cell r="H42">
            <v>6602857.9299999997</v>
          </cell>
          <cell r="I42">
            <v>0.75</v>
          </cell>
          <cell r="J42">
            <v>24760.717000000001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6602857.9299999997</v>
          </cell>
          <cell r="Q42">
            <v>0</v>
          </cell>
          <cell r="R42">
            <v>6602857.9299999997</v>
          </cell>
          <cell r="S42">
            <v>0</v>
          </cell>
          <cell r="U42">
            <v>6602857.9299999997</v>
          </cell>
          <cell r="V42">
            <v>0</v>
          </cell>
          <cell r="W42">
            <v>24760.717000000001</v>
          </cell>
        </row>
        <row r="43">
          <cell r="D43">
            <v>23900</v>
          </cell>
          <cell r="E43" t="str">
            <v xml:space="preserve">MINING SECTOR CAPACITY-BLDG   </v>
          </cell>
          <cell r="F43" t="str">
            <v>XDR</v>
          </cell>
          <cell r="G43">
            <v>4</v>
          </cell>
          <cell r="H43">
            <v>4358718.6399999997</v>
          </cell>
          <cell r="I43">
            <v>0.75</v>
          </cell>
          <cell r="J43">
            <v>16345.195</v>
          </cell>
          <cell r="K43">
            <v>41281.360000000001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4358718.6399999997</v>
          </cell>
          <cell r="Q43">
            <v>41281.360000000001</v>
          </cell>
          <cell r="R43">
            <v>4358718.6399999997</v>
          </cell>
          <cell r="S43">
            <v>41281.360000000001</v>
          </cell>
          <cell r="T43">
            <v>4400000</v>
          </cell>
          <cell r="U43">
            <v>4358718.6399999997</v>
          </cell>
          <cell r="V43">
            <v>0</v>
          </cell>
          <cell r="W43">
            <v>16345.194899999999</v>
          </cell>
        </row>
        <row r="44">
          <cell r="D44">
            <v>14030</v>
          </cell>
          <cell r="E44" t="str">
            <v xml:space="preserve">BIOMASS ALCOHOL &amp; ENERGY      </v>
          </cell>
          <cell r="F44" t="str">
            <v>XDR</v>
          </cell>
          <cell r="G44">
            <v>4</v>
          </cell>
          <cell r="H44">
            <v>6573831.2599999998</v>
          </cell>
          <cell r="I44">
            <v>0.75</v>
          </cell>
          <cell r="J44">
            <v>24651.866999999998</v>
          </cell>
          <cell r="K44">
            <v>0</v>
          </cell>
          <cell r="L44">
            <v>0</v>
          </cell>
          <cell r="M44">
            <v>0</v>
          </cell>
          <cell r="N44">
            <v>35154</v>
          </cell>
          <cell r="O44">
            <v>0</v>
          </cell>
          <cell r="P44">
            <v>6538677.2599999998</v>
          </cell>
          <cell r="Q44">
            <v>0</v>
          </cell>
          <cell r="R44">
            <v>6573831.2599999998</v>
          </cell>
          <cell r="S44">
            <v>0</v>
          </cell>
          <cell r="U44">
            <v>6573831.2599999998</v>
          </cell>
          <cell r="V44">
            <v>35154</v>
          </cell>
          <cell r="W44">
            <v>24651.866999999998</v>
          </cell>
        </row>
        <row r="45">
          <cell r="D45">
            <v>16540</v>
          </cell>
          <cell r="E45" t="str">
            <v xml:space="preserve">SECOND FORESTRY               </v>
          </cell>
          <cell r="F45" t="str">
            <v>XDR</v>
          </cell>
          <cell r="G45">
            <v>4</v>
          </cell>
          <cell r="H45">
            <v>5657477.4299999997</v>
          </cell>
          <cell r="I45">
            <v>0.75</v>
          </cell>
          <cell r="J45">
            <v>21215.54</v>
          </cell>
          <cell r="K45">
            <v>0</v>
          </cell>
          <cell r="L45">
            <v>0</v>
          </cell>
          <cell r="M45">
            <v>0</v>
          </cell>
          <cell r="N45">
            <v>29465</v>
          </cell>
          <cell r="O45">
            <v>0</v>
          </cell>
          <cell r="P45">
            <v>5628012.4299999997</v>
          </cell>
          <cell r="Q45">
            <v>0</v>
          </cell>
          <cell r="R45">
            <v>5657477.4299999997</v>
          </cell>
          <cell r="S45">
            <v>0</v>
          </cell>
          <cell r="U45">
            <v>5657477.4299999997</v>
          </cell>
          <cell r="V45">
            <v>29465</v>
          </cell>
          <cell r="W45">
            <v>21215.54</v>
          </cell>
        </row>
        <row r="46">
          <cell r="D46">
            <v>21880</v>
          </cell>
          <cell r="E46" t="str">
            <v xml:space="preserve">STRUCTURAL ADJUSTMENT         </v>
          </cell>
          <cell r="F46" t="str">
            <v>XDR</v>
          </cell>
          <cell r="G46">
            <v>4</v>
          </cell>
          <cell r="H46">
            <v>50290160.079999998</v>
          </cell>
          <cell r="I46">
            <v>0.75</v>
          </cell>
          <cell r="J46">
            <v>188588.1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50290160.079999998</v>
          </cell>
          <cell r="Q46">
            <v>0</v>
          </cell>
          <cell r="R46">
            <v>50290160.079999998</v>
          </cell>
          <cell r="S46">
            <v>0</v>
          </cell>
          <cell r="U46">
            <v>50290160.079999998</v>
          </cell>
          <cell r="V46">
            <v>0</v>
          </cell>
          <cell r="W46">
            <v>188588.1</v>
          </cell>
        </row>
        <row r="47">
          <cell r="D47">
            <v>22170</v>
          </cell>
          <cell r="E47" t="str">
            <v>2ND HEALTH, POPULATION &amp; RURAL</v>
          </cell>
          <cell r="F47" t="str">
            <v>XDR</v>
          </cell>
          <cell r="G47">
            <v>4</v>
          </cell>
          <cell r="H47">
            <v>19123353.859999999</v>
          </cell>
          <cell r="I47">
            <v>0.75</v>
          </cell>
          <cell r="J47">
            <v>71712.577000000005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19123353.859999999</v>
          </cell>
          <cell r="Q47">
            <v>0</v>
          </cell>
          <cell r="R47">
            <v>19123353.859999999</v>
          </cell>
          <cell r="S47">
            <v>0</v>
          </cell>
          <cell r="U47">
            <v>19123353.859999999</v>
          </cell>
          <cell r="V47">
            <v>0</v>
          </cell>
          <cell r="W47">
            <v>71712.577000000005</v>
          </cell>
        </row>
        <row r="48">
          <cell r="D48">
            <v>26730</v>
          </cell>
          <cell r="E48" t="str">
            <v xml:space="preserve">EDUCATION SECTORAL ADJUSTMENT </v>
          </cell>
          <cell r="F48" t="str">
            <v>XDR</v>
          </cell>
          <cell r="G48">
            <v>4</v>
          </cell>
          <cell r="H48">
            <v>34300000</v>
          </cell>
          <cell r="I48">
            <v>0.75</v>
          </cell>
          <cell r="J48">
            <v>128625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34300000</v>
          </cell>
          <cell r="Q48">
            <v>0</v>
          </cell>
          <cell r="R48">
            <v>34300000</v>
          </cell>
          <cell r="S48">
            <v>0</v>
          </cell>
          <cell r="U48">
            <v>34300000</v>
          </cell>
          <cell r="V48">
            <v>0</v>
          </cell>
          <cell r="W48">
            <v>128625</v>
          </cell>
        </row>
        <row r="49">
          <cell r="D49">
            <v>26170</v>
          </cell>
          <cell r="E49" t="str">
            <v xml:space="preserve">TRANSPORT SECTOR              </v>
          </cell>
          <cell r="F49" t="str">
            <v>XDR</v>
          </cell>
          <cell r="G49">
            <v>4</v>
          </cell>
          <cell r="H49">
            <v>30513173.690000001</v>
          </cell>
          <cell r="I49">
            <v>0.75</v>
          </cell>
          <cell r="J49">
            <v>114424.401</v>
          </cell>
          <cell r="K49">
            <v>15586826.310000001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30513173.690000001</v>
          </cell>
          <cell r="Q49">
            <v>15586826.310000001</v>
          </cell>
          <cell r="R49">
            <v>30513173.690000001</v>
          </cell>
          <cell r="S49">
            <v>15586826.310000001</v>
          </cell>
          <cell r="T49">
            <v>46100000</v>
          </cell>
          <cell r="U49">
            <v>30513173.689999998</v>
          </cell>
          <cell r="V49">
            <v>0</v>
          </cell>
          <cell r="W49">
            <v>114424.40133749999</v>
          </cell>
        </row>
        <row r="50">
          <cell r="D50">
            <v>19370</v>
          </cell>
          <cell r="E50" t="str">
            <v xml:space="preserve">PUBLIC ENTERPRISE SECTOR ADJ. </v>
          </cell>
          <cell r="F50" t="str">
            <v>XDR</v>
          </cell>
          <cell r="G50">
            <v>5</v>
          </cell>
          <cell r="H50">
            <v>28518000</v>
          </cell>
          <cell r="I50">
            <v>0.75</v>
          </cell>
          <cell r="J50">
            <v>106942.5</v>
          </cell>
          <cell r="K50">
            <v>0</v>
          </cell>
          <cell r="L50">
            <v>0</v>
          </cell>
          <cell r="M50">
            <v>0</v>
          </cell>
          <cell r="N50">
            <v>294000</v>
          </cell>
          <cell r="O50">
            <v>0</v>
          </cell>
          <cell r="P50">
            <v>28224000</v>
          </cell>
          <cell r="Q50">
            <v>0</v>
          </cell>
          <cell r="R50">
            <v>28518000</v>
          </cell>
          <cell r="S50">
            <v>0</v>
          </cell>
          <cell r="U50">
            <v>28518000</v>
          </cell>
          <cell r="V50">
            <v>294000</v>
          </cell>
          <cell r="W50">
            <v>106942.5</v>
          </cell>
        </row>
        <row r="51">
          <cell r="D51">
            <v>19380</v>
          </cell>
          <cell r="E51" t="str">
            <v>PUBLIC ENTERPRISE INSTITU. DEV</v>
          </cell>
          <cell r="F51" t="str">
            <v>XDR</v>
          </cell>
          <cell r="G51">
            <v>5</v>
          </cell>
          <cell r="H51">
            <v>6641880.5499999998</v>
          </cell>
          <cell r="I51">
            <v>0.75</v>
          </cell>
          <cell r="J51">
            <v>24907.052</v>
          </cell>
          <cell r="K51">
            <v>0</v>
          </cell>
          <cell r="L51">
            <v>0</v>
          </cell>
          <cell r="M51">
            <v>0</v>
          </cell>
          <cell r="N51">
            <v>68472</v>
          </cell>
          <cell r="O51">
            <v>0</v>
          </cell>
          <cell r="P51">
            <v>6573408.5499999998</v>
          </cell>
          <cell r="Q51">
            <v>0</v>
          </cell>
          <cell r="R51">
            <v>6641880.5499999998</v>
          </cell>
          <cell r="S51">
            <v>0</v>
          </cell>
          <cell r="U51">
            <v>6641880.5499999998</v>
          </cell>
          <cell r="V51">
            <v>68472</v>
          </cell>
          <cell r="W51">
            <v>24907.052</v>
          </cell>
        </row>
        <row r="52">
          <cell r="D52">
            <v>22350</v>
          </cell>
          <cell r="E52" t="str">
            <v xml:space="preserve">AGRICULTURAL SERVICES         </v>
          </cell>
          <cell r="F52" t="str">
            <v>XDR</v>
          </cell>
          <cell r="G52">
            <v>5</v>
          </cell>
          <cell r="H52">
            <v>18300000</v>
          </cell>
          <cell r="I52">
            <v>0.75</v>
          </cell>
          <cell r="J52">
            <v>68625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18300000</v>
          </cell>
          <cell r="Q52">
            <v>0</v>
          </cell>
          <cell r="R52">
            <v>18300000</v>
          </cell>
          <cell r="S52">
            <v>0</v>
          </cell>
          <cell r="U52">
            <v>18300000</v>
          </cell>
          <cell r="V52">
            <v>0</v>
          </cell>
          <cell r="W52">
            <v>68625</v>
          </cell>
        </row>
        <row r="53">
          <cell r="D53">
            <v>25800</v>
          </cell>
          <cell r="E53" t="str">
            <v xml:space="preserve">ECONOMIC RECOVERY             </v>
          </cell>
          <cell r="F53" t="str">
            <v>XDR</v>
          </cell>
          <cell r="G53">
            <v>5</v>
          </cell>
          <cell r="H53">
            <v>18200000</v>
          </cell>
          <cell r="I53">
            <v>0.75</v>
          </cell>
          <cell r="J53">
            <v>68250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18200000</v>
          </cell>
          <cell r="Q53">
            <v>0</v>
          </cell>
          <cell r="R53">
            <v>18200000</v>
          </cell>
          <cell r="S53">
            <v>0</v>
          </cell>
          <cell r="U53">
            <v>18200000</v>
          </cell>
          <cell r="V53">
            <v>0</v>
          </cell>
          <cell r="W53">
            <v>68250</v>
          </cell>
        </row>
        <row r="54">
          <cell r="D54">
            <v>25570</v>
          </cell>
          <cell r="E54" t="str">
            <v>NATIONAL AGRICULTURAL RESEARCH</v>
          </cell>
          <cell r="F54" t="str">
            <v>XDR</v>
          </cell>
          <cell r="G54">
            <v>5</v>
          </cell>
          <cell r="H54">
            <v>10346435.42</v>
          </cell>
          <cell r="I54">
            <v>0.75</v>
          </cell>
          <cell r="J54">
            <v>38799.133000000002</v>
          </cell>
          <cell r="K54">
            <v>3853564.58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10346435.42</v>
          </cell>
          <cell r="Q54">
            <v>3853564.58</v>
          </cell>
          <cell r="R54">
            <v>10346435.42</v>
          </cell>
          <cell r="S54">
            <v>3853564.58</v>
          </cell>
          <cell r="T54">
            <v>14200000</v>
          </cell>
          <cell r="U54">
            <v>10346435.42</v>
          </cell>
          <cell r="V54">
            <v>0</v>
          </cell>
          <cell r="W54">
            <v>38799.132825000001</v>
          </cell>
        </row>
        <row r="55">
          <cell r="D55">
            <v>8830</v>
          </cell>
          <cell r="E55" t="str">
            <v xml:space="preserve">FORESTRY                      </v>
          </cell>
          <cell r="F55" t="str">
            <v>USD</v>
          </cell>
          <cell r="G55">
            <v>5</v>
          </cell>
          <cell r="H55">
            <v>3915000</v>
          </cell>
          <cell r="I55">
            <v>0.75</v>
          </cell>
          <cell r="J55">
            <v>14681.25</v>
          </cell>
          <cell r="K55">
            <v>0</v>
          </cell>
          <cell r="L55">
            <v>0</v>
          </cell>
          <cell r="M55">
            <v>0</v>
          </cell>
          <cell r="N55">
            <v>67500</v>
          </cell>
          <cell r="O55">
            <v>0</v>
          </cell>
          <cell r="P55">
            <v>3847500</v>
          </cell>
          <cell r="Q55">
            <v>0</v>
          </cell>
          <cell r="R55">
            <v>3915000</v>
          </cell>
          <cell r="S55">
            <v>0</v>
          </cell>
          <cell r="U55">
            <v>3915000</v>
          </cell>
          <cell r="V55">
            <v>67500</v>
          </cell>
          <cell r="W55">
            <v>14681.25</v>
          </cell>
        </row>
        <row r="56">
          <cell r="D56">
            <v>11740</v>
          </cell>
          <cell r="E56" t="str">
            <v xml:space="preserve">ODIPAC TECHNICAL ASSISTANCE   </v>
          </cell>
          <cell r="F56" t="str">
            <v>XDR</v>
          </cell>
          <cell r="G56">
            <v>5</v>
          </cell>
          <cell r="H56">
            <v>5032500</v>
          </cell>
          <cell r="I56">
            <v>0.75</v>
          </cell>
          <cell r="J56">
            <v>18871.875</v>
          </cell>
          <cell r="K56">
            <v>0</v>
          </cell>
          <cell r="L56">
            <v>0</v>
          </cell>
          <cell r="M56">
            <v>0</v>
          </cell>
          <cell r="N56">
            <v>27500</v>
          </cell>
          <cell r="O56">
            <v>0</v>
          </cell>
          <cell r="P56">
            <v>5005000</v>
          </cell>
          <cell r="Q56">
            <v>0</v>
          </cell>
          <cell r="R56">
            <v>5032500</v>
          </cell>
          <cell r="S56">
            <v>0</v>
          </cell>
          <cell r="U56">
            <v>5032500</v>
          </cell>
          <cell r="V56">
            <v>27500</v>
          </cell>
          <cell r="W56">
            <v>18871.875</v>
          </cell>
        </row>
        <row r="57">
          <cell r="D57">
            <v>14220</v>
          </cell>
          <cell r="E57" t="str">
            <v xml:space="preserve">HEALTH DEVELOPMENT            </v>
          </cell>
          <cell r="F57" t="str">
            <v>XDR</v>
          </cell>
          <cell r="G57">
            <v>5</v>
          </cell>
          <cell r="H57">
            <v>14647893.75</v>
          </cell>
          <cell r="I57">
            <v>0.75</v>
          </cell>
          <cell r="J57">
            <v>54929.601999999999</v>
          </cell>
          <cell r="K57">
            <v>0</v>
          </cell>
          <cell r="L57">
            <v>0</v>
          </cell>
          <cell r="M57">
            <v>0</v>
          </cell>
          <cell r="N57">
            <v>77914</v>
          </cell>
          <cell r="O57">
            <v>0</v>
          </cell>
          <cell r="P57">
            <v>14569979.75</v>
          </cell>
          <cell r="Q57">
            <v>0</v>
          </cell>
          <cell r="R57">
            <v>14647893.75</v>
          </cell>
          <cell r="S57">
            <v>0</v>
          </cell>
          <cell r="U57">
            <v>14647893.75</v>
          </cell>
          <cell r="V57">
            <v>77914</v>
          </cell>
          <cell r="W57">
            <v>54929.601999999999</v>
          </cell>
        </row>
        <row r="58">
          <cell r="D58">
            <v>24320</v>
          </cell>
          <cell r="E58" t="str">
            <v xml:space="preserve">PRIVATE SECTOR ASSISTANCE     </v>
          </cell>
          <cell r="F58" t="str">
            <v>XDR</v>
          </cell>
          <cell r="G58">
            <v>5</v>
          </cell>
          <cell r="H58">
            <v>4205896.78</v>
          </cell>
          <cell r="I58">
            <v>0.75</v>
          </cell>
          <cell r="J58">
            <v>15772.112999999999</v>
          </cell>
          <cell r="K58">
            <v>3994103.22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4205896.78</v>
          </cell>
          <cell r="Q58">
            <v>3994103.22</v>
          </cell>
          <cell r="R58">
            <v>4205896.78</v>
          </cell>
          <cell r="S58">
            <v>3994103.22</v>
          </cell>
          <cell r="T58">
            <v>8200000</v>
          </cell>
          <cell r="U58">
            <v>4205896.78</v>
          </cell>
          <cell r="V58">
            <v>0</v>
          </cell>
          <cell r="W58">
            <v>15772.112924999998</v>
          </cell>
        </row>
        <row r="59">
          <cell r="D59">
            <v>28940</v>
          </cell>
          <cell r="E59" t="str">
            <v xml:space="preserve">ECONOMIC MANAGEMENT           </v>
          </cell>
          <cell r="F59" t="str">
            <v>XDR</v>
          </cell>
          <cell r="G59">
            <v>5</v>
          </cell>
          <cell r="H59">
            <v>34520652.109999999</v>
          </cell>
          <cell r="I59">
            <v>0.75</v>
          </cell>
          <cell r="J59">
            <v>129452.44500000001</v>
          </cell>
          <cell r="K59">
            <v>7079347.8899999997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34520652.109999999</v>
          </cell>
          <cell r="Q59">
            <v>7079347.8899999997</v>
          </cell>
          <cell r="R59">
            <v>34520652.109999999</v>
          </cell>
          <cell r="S59">
            <v>7079347.8899999997</v>
          </cell>
          <cell r="T59">
            <v>41600000</v>
          </cell>
          <cell r="U59">
            <v>34520652.109999999</v>
          </cell>
          <cell r="V59">
            <v>0</v>
          </cell>
          <cell r="W59">
            <v>129452.44541249999</v>
          </cell>
        </row>
        <row r="60">
          <cell r="D60">
            <v>1970</v>
          </cell>
          <cell r="E60" t="str">
            <v xml:space="preserve">HIGHWAY                       </v>
          </cell>
          <cell r="F60" t="str">
            <v>USD</v>
          </cell>
          <cell r="G60">
            <v>6</v>
          </cell>
          <cell r="H60">
            <v>5448468.3200000003</v>
          </cell>
          <cell r="I60">
            <v>0.75</v>
          </cell>
          <cell r="J60">
            <v>20431.756000000001</v>
          </cell>
          <cell r="K60">
            <v>0</v>
          </cell>
          <cell r="L60">
            <v>0</v>
          </cell>
          <cell r="M60">
            <v>0</v>
          </cell>
          <cell r="N60">
            <v>132889.47</v>
          </cell>
          <cell r="O60">
            <v>0</v>
          </cell>
          <cell r="P60">
            <v>5315578.8499999996</v>
          </cell>
          <cell r="Q60">
            <v>0</v>
          </cell>
          <cell r="R60">
            <v>5448468.3200000003</v>
          </cell>
          <cell r="S60">
            <v>0</v>
          </cell>
          <cell r="U60">
            <v>5448468.3200000003</v>
          </cell>
          <cell r="V60">
            <v>132889.47</v>
          </cell>
          <cell r="W60">
            <v>20431.756000000001</v>
          </cell>
        </row>
        <row r="61">
          <cell r="D61">
            <v>2770</v>
          </cell>
          <cell r="E61" t="str">
            <v xml:space="preserve">MOPTI RICE                    </v>
          </cell>
          <cell r="F61" t="str">
            <v>USD</v>
          </cell>
          <cell r="G61">
            <v>6</v>
          </cell>
          <cell r="H61">
            <v>4563672.46</v>
          </cell>
          <cell r="I61">
            <v>0.75</v>
          </cell>
          <cell r="J61">
            <v>17113.772000000001</v>
          </cell>
          <cell r="K61">
            <v>0</v>
          </cell>
          <cell r="L61">
            <v>0</v>
          </cell>
          <cell r="M61">
            <v>0</v>
          </cell>
          <cell r="N61">
            <v>103719.83</v>
          </cell>
          <cell r="O61">
            <v>0</v>
          </cell>
          <cell r="P61">
            <v>4459952.63</v>
          </cell>
          <cell r="Q61">
            <v>0</v>
          </cell>
          <cell r="R61">
            <v>4563672.46</v>
          </cell>
          <cell r="S61">
            <v>0</v>
          </cell>
          <cell r="U61">
            <v>4563672.46</v>
          </cell>
          <cell r="V61">
            <v>103719.83</v>
          </cell>
          <cell r="W61">
            <v>17113.772000000001</v>
          </cell>
        </row>
        <row r="62">
          <cell r="D62">
            <v>2771</v>
          </cell>
          <cell r="E62" t="str">
            <v xml:space="preserve">MOPTI RICE                    </v>
          </cell>
          <cell r="F62" t="str">
            <v>USD</v>
          </cell>
          <cell r="G62">
            <v>6</v>
          </cell>
          <cell r="H62">
            <v>1716000</v>
          </cell>
          <cell r="I62">
            <v>0.75</v>
          </cell>
          <cell r="J62">
            <v>6435</v>
          </cell>
          <cell r="K62">
            <v>0</v>
          </cell>
          <cell r="L62">
            <v>0</v>
          </cell>
          <cell r="M62">
            <v>0</v>
          </cell>
          <cell r="N62">
            <v>39000</v>
          </cell>
          <cell r="O62">
            <v>0</v>
          </cell>
          <cell r="P62">
            <v>1677000</v>
          </cell>
          <cell r="Q62">
            <v>0</v>
          </cell>
          <cell r="R62">
            <v>1716000</v>
          </cell>
          <cell r="S62">
            <v>0</v>
          </cell>
          <cell r="U62">
            <v>1716000</v>
          </cell>
          <cell r="V62">
            <v>39000</v>
          </cell>
          <cell r="W62">
            <v>6435</v>
          </cell>
        </row>
        <row r="63">
          <cell r="D63">
            <v>3830</v>
          </cell>
          <cell r="E63" t="str">
            <v xml:space="preserve">SECOND HIGHWAY                </v>
          </cell>
          <cell r="F63" t="str">
            <v>USD</v>
          </cell>
          <cell r="G63">
            <v>6</v>
          </cell>
          <cell r="H63">
            <v>6555000</v>
          </cell>
          <cell r="I63">
            <v>0.75</v>
          </cell>
          <cell r="J63">
            <v>24581.25</v>
          </cell>
          <cell r="K63">
            <v>0</v>
          </cell>
          <cell r="L63">
            <v>0</v>
          </cell>
          <cell r="M63">
            <v>0</v>
          </cell>
          <cell r="N63">
            <v>142500</v>
          </cell>
          <cell r="O63">
            <v>0</v>
          </cell>
          <cell r="P63">
            <v>6412500</v>
          </cell>
          <cell r="Q63">
            <v>0</v>
          </cell>
          <cell r="R63">
            <v>6555000</v>
          </cell>
          <cell r="S63">
            <v>0</v>
          </cell>
          <cell r="U63">
            <v>6555000</v>
          </cell>
          <cell r="V63">
            <v>142500</v>
          </cell>
          <cell r="W63">
            <v>24581.25</v>
          </cell>
        </row>
        <row r="64">
          <cell r="D64">
            <v>3831</v>
          </cell>
          <cell r="E64" t="str">
            <v xml:space="preserve">SECOND HIGHWAY                </v>
          </cell>
          <cell r="F64" t="str">
            <v>USD</v>
          </cell>
          <cell r="G64">
            <v>6</v>
          </cell>
          <cell r="H64">
            <v>5727000</v>
          </cell>
          <cell r="I64">
            <v>0.75</v>
          </cell>
          <cell r="J64">
            <v>21476.25</v>
          </cell>
          <cell r="K64">
            <v>0</v>
          </cell>
          <cell r="L64">
            <v>0</v>
          </cell>
          <cell r="M64">
            <v>0</v>
          </cell>
          <cell r="N64">
            <v>124500</v>
          </cell>
          <cell r="O64">
            <v>0</v>
          </cell>
          <cell r="P64">
            <v>5602500</v>
          </cell>
          <cell r="Q64">
            <v>0</v>
          </cell>
          <cell r="R64">
            <v>5727000</v>
          </cell>
          <cell r="S64">
            <v>0</v>
          </cell>
          <cell r="U64">
            <v>5727000</v>
          </cell>
          <cell r="V64">
            <v>124500</v>
          </cell>
          <cell r="W64">
            <v>21476.25</v>
          </cell>
        </row>
        <row r="65">
          <cell r="D65">
            <v>5990</v>
          </cell>
          <cell r="E65" t="str">
            <v xml:space="preserve">THIRD HIGHWAY                 </v>
          </cell>
          <cell r="F65" t="str">
            <v>USD</v>
          </cell>
          <cell r="G65">
            <v>6</v>
          </cell>
          <cell r="H65">
            <v>7771879.4199999999</v>
          </cell>
          <cell r="I65">
            <v>0.75</v>
          </cell>
          <cell r="J65">
            <v>29144.547999999999</v>
          </cell>
          <cell r="K65">
            <v>0</v>
          </cell>
          <cell r="L65">
            <v>0</v>
          </cell>
          <cell r="M65">
            <v>0</v>
          </cell>
          <cell r="N65">
            <v>149460</v>
          </cell>
          <cell r="O65">
            <v>0</v>
          </cell>
          <cell r="P65">
            <v>7622419.4199999999</v>
          </cell>
          <cell r="Q65">
            <v>0</v>
          </cell>
          <cell r="R65">
            <v>7771879.4199999999</v>
          </cell>
          <cell r="S65">
            <v>0</v>
          </cell>
          <cell r="U65">
            <v>7771879.4199999999</v>
          </cell>
          <cell r="V65">
            <v>149460</v>
          </cell>
          <cell r="W65">
            <v>29144.547999999999</v>
          </cell>
        </row>
        <row r="66">
          <cell r="D66">
            <v>6690</v>
          </cell>
          <cell r="E66" t="str">
            <v xml:space="preserve">MALI-SUD AGRICULTURAL         </v>
          </cell>
          <cell r="F66" t="str">
            <v>USD</v>
          </cell>
          <cell r="G66">
            <v>6</v>
          </cell>
          <cell r="H66">
            <v>11971600.779999999</v>
          </cell>
          <cell r="I66">
            <v>0.75</v>
          </cell>
          <cell r="J66">
            <v>44893.502999999997</v>
          </cell>
          <cell r="K66">
            <v>0</v>
          </cell>
          <cell r="L66">
            <v>0</v>
          </cell>
          <cell r="M66">
            <v>0</v>
          </cell>
          <cell r="N66">
            <v>225878</v>
          </cell>
          <cell r="O66">
            <v>0</v>
          </cell>
          <cell r="P66">
            <v>11745722.779999999</v>
          </cell>
          <cell r="Q66">
            <v>0</v>
          </cell>
          <cell r="R66">
            <v>11971600.779999999</v>
          </cell>
          <cell r="S66">
            <v>0</v>
          </cell>
          <cell r="U66">
            <v>11971600.779999999</v>
          </cell>
          <cell r="V66">
            <v>225878</v>
          </cell>
          <cell r="W66">
            <v>44893.502999999997</v>
          </cell>
        </row>
        <row r="67">
          <cell r="D67">
            <v>9430</v>
          </cell>
          <cell r="E67" t="str">
            <v xml:space="preserve">URBAN DEVELOPMENT             </v>
          </cell>
          <cell r="F67" t="str">
            <v>USD</v>
          </cell>
          <cell r="G67">
            <v>6</v>
          </cell>
          <cell r="H67">
            <v>10620000</v>
          </cell>
          <cell r="I67">
            <v>0.75</v>
          </cell>
          <cell r="J67">
            <v>39825</v>
          </cell>
          <cell r="K67">
            <v>0</v>
          </cell>
          <cell r="L67">
            <v>0</v>
          </cell>
          <cell r="M67">
            <v>0</v>
          </cell>
          <cell r="N67">
            <v>180000</v>
          </cell>
          <cell r="O67">
            <v>0</v>
          </cell>
          <cell r="P67">
            <v>10440000</v>
          </cell>
          <cell r="Q67">
            <v>0</v>
          </cell>
          <cell r="R67">
            <v>10620000</v>
          </cell>
          <cell r="S67">
            <v>0</v>
          </cell>
          <cell r="U67">
            <v>10620000</v>
          </cell>
          <cell r="V67">
            <v>180000</v>
          </cell>
          <cell r="W67">
            <v>39825</v>
          </cell>
        </row>
        <row r="68">
          <cell r="D68">
            <v>14150</v>
          </cell>
          <cell r="E68" t="str">
            <v>2ND MALI-SUD RURAL DEVELOPMENT</v>
          </cell>
          <cell r="F68" t="str">
            <v>XDR</v>
          </cell>
          <cell r="G68">
            <v>6</v>
          </cell>
          <cell r="H68">
            <v>22520840.969999999</v>
          </cell>
          <cell r="I68">
            <v>0.75</v>
          </cell>
          <cell r="J68">
            <v>84453.153999999995</v>
          </cell>
          <cell r="K68">
            <v>0</v>
          </cell>
          <cell r="L68">
            <v>0</v>
          </cell>
          <cell r="M68">
            <v>0</v>
          </cell>
          <cell r="N68">
            <v>120432</v>
          </cell>
          <cell r="O68">
            <v>0</v>
          </cell>
          <cell r="P68">
            <v>22400408.969999999</v>
          </cell>
          <cell r="Q68">
            <v>0</v>
          </cell>
          <cell r="R68">
            <v>22520840.969999999</v>
          </cell>
          <cell r="S68">
            <v>0</v>
          </cell>
          <cell r="U68">
            <v>22520840.969999999</v>
          </cell>
          <cell r="V68">
            <v>120432</v>
          </cell>
          <cell r="W68">
            <v>84453.153999999995</v>
          </cell>
        </row>
        <row r="69">
          <cell r="D69" t="str">
            <v>N0370</v>
          </cell>
          <cell r="E69" t="str">
            <v xml:space="preserve">GRASSROOTS HUNGER &amp; POVERTY   </v>
          </cell>
          <cell r="F69" t="str">
            <v>XDR</v>
          </cell>
          <cell r="G69">
            <v>6</v>
          </cell>
          <cell r="H69">
            <v>3194397.77</v>
          </cell>
          <cell r="I69">
            <v>0.75</v>
          </cell>
          <cell r="J69">
            <v>11978.992</v>
          </cell>
          <cell r="K69">
            <v>12705602.23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3194397.77</v>
          </cell>
          <cell r="Q69">
            <v>12705602.23</v>
          </cell>
          <cell r="R69">
            <v>3194397.77</v>
          </cell>
          <cell r="S69">
            <v>12705602.23</v>
          </cell>
          <cell r="T69">
            <v>15900000</v>
          </cell>
          <cell r="U69">
            <v>3194397.77</v>
          </cell>
          <cell r="V69">
            <v>0</v>
          </cell>
          <cell r="W69">
            <v>11978.991637499998</v>
          </cell>
        </row>
        <row r="70">
          <cell r="D70">
            <v>950</v>
          </cell>
          <cell r="E70" t="str">
            <v xml:space="preserve">RAILWAY                       </v>
          </cell>
          <cell r="F70" t="str">
            <v>USD</v>
          </cell>
          <cell r="G70">
            <v>7</v>
          </cell>
          <cell r="H70">
            <v>5322580.2699999996</v>
          </cell>
          <cell r="I70">
            <v>0.75</v>
          </cell>
          <cell r="J70">
            <v>19959.675999999999</v>
          </cell>
          <cell r="K70">
            <v>0</v>
          </cell>
          <cell r="L70">
            <v>0</v>
          </cell>
          <cell r="M70">
            <v>0</v>
          </cell>
          <cell r="N70">
            <v>161290.29999999999</v>
          </cell>
          <cell r="O70">
            <v>0</v>
          </cell>
          <cell r="P70">
            <v>5161289.97</v>
          </cell>
          <cell r="Q70">
            <v>0</v>
          </cell>
          <cell r="V70">
            <v>161290.29999999999</v>
          </cell>
          <cell r="W70">
            <v>19959.675999999999</v>
          </cell>
        </row>
        <row r="71">
          <cell r="D71">
            <v>4910</v>
          </cell>
          <cell r="E71" t="str">
            <v xml:space="preserve">INTEGRATED RURAL DEVELOPMENT  </v>
          </cell>
          <cell r="F71" t="str">
            <v>USD</v>
          </cell>
          <cell r="G71">
            <v>7</v>
          </cell>
          <cell r="H71">
            <v>5760000</v>
          </cell>
          <cell r="I71">
            <v>0.75</v>
          </cell>
          <cell r="J71">
            <v>21600</v>
          </cell>
          <cell r="K71">
            <v>0</v>
          </cell>
          <cell r="L71">
            <v>0</v>
          </cell>
          <cell r="M71">
            <v>0</v>
          </cell>
          <cell r="N71">
            <v>120000</v>
          </cell>
          <cell r="O71">
            <v>0</v>
          </cell>
          <cell r="P71">
            <v>5640000</v>
          </cell>
          <cell r="Q71">
            <v>0</v>
          </cell>
          <cell r="V71">
            <v>120000</v>
          </cell>
          <cell r="W71">
            <v>21600</v>
          </cell>
        </row>
        <row r="72">
          <cell r="D72">
            <v>5380</v>
          </cell>
          <cell r="E72" t="str">
            <v xml:space="preserve">LIVESTOCK                     </v>
          </cell>
          <cell r="F72" t="str">
            <v>USD</v>
          </cell>
          <cell r="G72">
            <v>7</v>
          </cell>
          <cell r="H72">
            <v>9975000</v>
          </cell>
          <cell r="I72">
            <v>0.75</v>
          </cell>
          <cell r="J72">
            <v>37406.25</v>
          </cell>
          <cell r="K72">
            <v>0</v>
          </cell>
          <cell r="L72">
            <v>0</v>
          </cell>
          <cell r="M72">
            <v>0</v>
          </cell>
          <cell r="N72">
            <v>199500</v>
          </cell>
          <cell r="O72">
            <v>0</v>
          </cell>
          <cell r="P72">
            <v>9775500</v>
          </cell>
          <cell r="Q72">
            <v>0</v>
          </cell>
          <cell r="V72">
            <v>199500</v>
          </cell>
          <cell r="W72">
            <v>37406.25</v>
          </cell>
        </row>
        <row r="73">
          <cell r="D73">
            <v>9860</v>
          </cell>
          <cell r="E73" t="str">
            <v xml:space="preserve">INDUSTRIAL DEVELOPMENT        </v>
          </cell>
          <cell r="F73" t="str">
            <v>USD</v>
          </cell>
          <cell r="G73">
            <v>7</v>
          </cell>
          <cell r="H73">
            <v>7176715.0099999998</v>
          </cell>
          <cell r="I73">
            <v>0.75</v>
          </cell>
          <cell r="J73">
            <v>26912.681</v>
          </cell>
          <cell r="K73">
            <v>0</v>
          </cell>
          <cell r="L73">
            <v>0</v>
          </cell>
          <cell r="M73">
            <v>0</v>
          </cell>
          <cell r="N73">
            <v>119611</v>
          </cell>
          <cell r="O73">
            <v>0</v>
          </cell>
          <cell r="P73">
            <v>7057104.0099999998</v>
          </cell>
          <cell r="Q73">
            <v>0</v>
          </cell>
          <cell r="V73">
            <v>119611</v>
          </cell>
          <cell r="W73">
            <v>26912.681</v>
          </cell>
        </row>
        <row r="74">
          <cell r="D74">
            <v>11040</v>
          </cell>
          <cell r="E74" t="str">
            <v xml:space="preserve">ROAD MAINTENANCE              </v>
          </cell>
          <cell r="F74" t="str">
            <v>XDR</v>
          </cell>
          <cell r="G74">
            <v>7</v>
          </cell>
          <cell r="H74">
            <v>12171081.35</v>
          </cell>
          <cell r="I74">
            <v>0.75</v>
          </cell>
          <cell r="J74">
            <v>45641.555</v>
          </cell>
          <cell r="K74">
            <v>0</v>
          </cell>
          <cell r="L74">
            <v>0</v>
          </cell>
          <cell r="M74">
            <v>0</v>
          </cell>
          <cell r="N74">
            <v>66874</v>
          </cell>
          <cell r="O74">
            <v>0</v>
          </cell>
          <cell r="P74">
            <v>12104207.35</v>
          </cell>
          <cell r="Q74">
            <v>0</v>
          </cell>
          <cell r="V74">
            <v>66874</v>
          </cell>
          <cell r="W74">
            <v>45641.555</v>
          </cell>
        </row>
        <row r="75">
          <cell r="D75">
            <v>3210</v>
          </cell>
          <cell r="E75" t="str">
            <v xml:space="preserve">TELECOMMUNICATIONS            </v>
          </cell>
          <cell r="F75" t="str">
            <v>USD</v>
          </cell>
          <cell r="G75">
            <v>7</v>
          </cell>
          <cell r="H75">
            <v>2376000</v>
          </cell>
          <cell r="I75">
            <v>0.75</v>
          </cell>
          <cell r="J75">
            <v>8910</v>
          </cell>
          <cell r="K75">
            <v>0</v>
          </cell>
          <cell r="L75">
            <v>0</v>
          </cell>
          <cell r="M75">
            <v>0</v>
          </cell>
          <cell r="N75">
            <v>54000</v>
          </cell>
          <cell r="O75">
            <v>0</v>
          </cell>
          <cell r="P75">
            <v>2322000</v>
          </cell>
          <cell r="Q75">
            <v>0</v>
          </cell>
          <cell r="V75">
            <v>54000</v>
          </cell>
          <cell r="W75">
            <v>8910</v>
          </cell>
        </row>
        <row r="76">
          <cell r="D76">
            <v>3840</v>
          </cell>
          <cell r="E76" t="str">
            <v xml:space="preserve">SECOND RAILWAYS               </v>
          </cell>
          <cell r="F76" t="str">
            <v>USD</v>
          </cell>
          <cell r="G76">
            <v>7</v>
          </cell>
          <cell r="H76">
            <v>4623000</v>
          </cell>
          <cell r="I76">
            <v>0.75</v>
          </cell>
          <cell r="J76">
            <v>17336.25</v>
          </cell>
          <cell r="K76">
            <v>0</v>
          </cell>
          <cell r="L76">
            <v>0</v>
          </cell>
          <cell r="M76">
            <v>0</v>
          </cell>
          <cell r="N76">
            <v>100500</v>
          </cell>
          <cell r="O76">
            <v>0</v>
          </cell>
          <cell r="P76">
            <v>4522500</v>
          </cell>
          <cell r="Q76">
            <v>0</v>
          </cell>
          <cell r="V76">
            <v>100500</v>
          </cell>
          <cell r="W76">
            <v>17336.25</v>
          </cell>
        </row>
        <row r="77">
          <cell r="D77">
            <v>4200</v>
          </cell>
          <cell r="E77" t="str">
            <v xml:space="preserve">EDUCATION                     </v>
          </cell>
          <cell r="F77" t="str">
            <v>USD</v>
          </cell>
          <cell r="G77">
            <v>7</v>
          </cell>
          <cell r="H77">
            <v>3450000</v>
          </cell>
          <cell r="I77">
            <v>0.75</v>
          </cell>
          <cell r="J77">
            <v>12937.5</v>
          </cell>
          <cell r="K77">
            <v>0</v>
          </cell>
          <cell r="L77">
            <v>0</v>
          </cell>
          <cell r="M77">
            <v>0</v>
          </cell>
          <cell r="N77">
            <v>75000</v>
          </cell>
          <cell r="O77">
            <v>0</v>
          </cell>
          <cell r="P77">
            <v>3375000</v>
          </cell>
          <cell r="Q77">
            <v>0</v>
          </cell>
          <cell r="V77">
            <v>75000</v>
          </cell>
          <cell r="W77">
            <v>12937.5</v>
          </cell>
        </row>
        <row r="78">
          <cell r="D78">
            <v>4430</v>
          </cell>
          <cell r="E78" t="str">
            <v xml:space="preserve">DROUGHT RELIEF                </v>
          </cell>
          <cell r="F78" t="str">
            <v>USD</v>
          </cell>
          <cell r="G78">
            <v>7</v>
          </cell>
          <cell r="H78">
            <v>1762500</v>
          </cell>
          <cell r="I78">
            <v>0.75</v>
          </cell>
          <cell r="J78">
            <v>6609.375</v>
          </cell>
          <cell r="K78">
            <v>0</v>
          </cell>
          <cell r="L78">
            <v>0</v>
          </cell>
          <cell r="M78">
            <v>0</v>
          </cell>
          <cell r="N78">
            <v>37500</v>
          </cell>
          <cell r="O78">
            <v>0</v>
          </cell>
          <cell r="P78">
            <v>1725000</v>
          </cell>
          <cell r="Q78">
            <v>0</v>
          </cell>
          <cell r="V78">
            <v>37500</v>
          </cell>
          <cell r="W78">
            <v>6609.375</v>
          </cell>
        </row>
        <row r="79">
          <cell r="D79">
            <v>7130</v>
          </cell>
          <cell r="E79" t="str">
            <v xml:space="preserve">THIRD RAILWAY                 </v>
          </cell>
          <cell r="F79" t="str">
            <v>USD</v>
          </cell>
          <cell r="G79">
            <v>7</v>
          </cell>
          <cell r="H79">
            <v>8505000</v>
          </cell>
          <cell r="I79">
            <v>0.75</v>
          </cell>
          <cell r="J79">
            <v>31893.75</v>
          </cell>
          <cell r="K79">
            <v>0</v>
          </cell>
          <cell r="L79">
            <v>0</v>
          </cell>
          <cell r="M79">
            <v>0</v>
          </cell>
          <cell r="N79">
            <v>157500</v>
          </cell>
          <cell r="O79">
            <v>0</v>
          </cell>
          <cell r="P79">
            <v>8347500</v>
          </cell>
          <cell r="Q79">
            <v>0</v>
          </cell>
          <cell r="V79">
            <v>157500</v>
          </cell>
          <cell r="W79">
            <v>31893.75</v>
          </cell>
        </row>
        <row r="80">
          <cell r="D80">
            <v>12820</v>
          </cell>
          <cell r="E80" t="str">
            <v xml:space="preserve">POWER/WATER                   </v>
          </cell>
          <cell r="F80" t="str">
            <v>XDR</v>
          </cell>
          <cell r="G80">
            <v>7</v>
          </cell>
          <cell r="H80">
            <v>18762459.760000002</v>
          </cell>
          <cell r="I80">
            <v>0.75</v>
          </cell>
          <cell r="J80">
            <v>70359.224000000002</v>
          </cell>
          <cell r="K80">
            <v>0</v>
          </cell>
          <cell r="L80">
            <v>0</v>
          </cell>
          <cell r="M80">
            <v>0</v>
          </cell>
          <cell r="N80">
            <v>101969</v>
          </cell>
          <cell r="O80">
            <v>0</v>
          </cell>
          <cell r="P80">
            <v>18660490.760000002</v>
          </cell>
          <cell r="Q80">
            <v>0</v>
          </cell>
          <cell r="V80">
            <v>101969</v>
          </cell>
          <cell r="W80">
            <v>70359.224000000002</v>
          </cell>
        </row>
        <row r="81">
          <cell r="D81">
            <v>15970</v>
          </cell>
          <cell r="E81" t="str">
            <v xml:space="preserve">MOPTI AREA DEVELOPMENT        </v>
          </cell>
          <cell r="F81" t="str">
            <v>XDR</v>
          </cell>
          <cell r="G81">
            <v>7</v>
          </cell>
          <cell r="H81">
            <v>13237076.02</v>
          </cell>
          <cell r="I81">
            <v>0.75</v>
          </cell>
          <cell r="J81">
            <v>49639.035000000003</v>
          </cell>
          <cell r="K81">
            <v>0</v>
          </cell>
          <cell r="L81">
            <v>0</v>
          </cell>
          <cell r="M81">
            <v>0</v>
          </cell>
          <cell r="N81">
            <v>69668</v>
          </cell>
          <cell r="O81">
            <v>0</v>
          </cell>
          <cell r="P81">
            <v>13167408.02</v>
          </cell>
          <cell r="Q81">
            <v>0</v>
          </cell>
          <cell r="V81">
            <v>69668</v>
          </cell>
          <cell r="W81">
            <v>49639.035000000003</v>
          </cell>
        </row>
        <row r="82">
          <cell r="D82">
            <v>21630</v>
          </cell>
          <cell r="E82" t="str">
            <v xml:space="preserve">AGRICULTURAL SECTOR           </v>
          </cell>
          <cell r="F82" t="str">
            <v>XDR</v>
          </cell>
          <cell r="G82">
            <v>7</v>
          </cell>
          <cell r="H82">
            <v>40106938.899999999</v>
          </cell>
          <cell r="I82">
            <v>0.75</v>
          </cell>
          <cell r="J82">
            <v>150401.02100000001</v>
          </cell>
          <cell r="K82">
            <v>0</v>
          </cell>
          <cell r="L82">
            <v>0</v>
          </cell>
          <cell r="M82">
            <v>0</v>
          </cell>
          <cell r="N82">
            <v>401069</v>
          </cell>
          <cell r="O82">
            <v>0</v>
          </cell>
          <cell r="P82">
            <v>39705869.899999999</v>
          </cell>
          <cell r="Q82">
            <v>0</v>
          </cell>
          <cell r="V82">
            <v>401069</v>
          </cell>
          <cell r="W82">
            <v>150401.02100000001</v>
          </cell>
        </row>
        <row r="83">
          <cell r="D83">
            <v>28280</v>
          </cell>
          <cell r="E83" t="str">
            <v xml:space="preserve">VOCATIONAL EDUCATION &amp; TRNG   </v>
          </cell>
          <cell r="F83" t="str">
            <v>XDR</v>
          </cell>
          <cell r="G83">
            <v>7</v>
          </cell>
          <cell r="H83">
            <v>3530050.13</v>
          </cell>
          <cell r="I83">
            <v>0.75</v>
          </cell>
          <cell r="J83">
            <v>13237.688</v>
          </cell>
          <cell r="K83">
            <v>5469949.8700000001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3530050.13</v>
          </cell>
          <cell r="Q83">
            <v>5469949.8700000001</v>
          </cell>
          <cell r="V83">
            <v>0</v>
          </cell>
          <cell r="W83">
            <v>13237.6879875</v>
          </cell>
        </row>
        <row r="84">
          <cell r="D84">
            <v>13070</v>
          </cell>
          <cell r="E84" t="str">
            <v>ECONOMIC MANAGEMENT &amp; TRAINING</v>
          </cell>
          <cell r="F84" t="str">
            <v>XDR</v>
          </cell>
          <cell r="G84">
            <v>8</v>
          </cell>
          <cell r="H84">
            <v>8887507.3499999996</v>
          </cell>
          <cell r="I84">
            <v>0.75</v>
          </cell>
          <cell r="J84">
            <v>33328.152999999998</v>
          </cell>
          <cell r="K84">
            <v>0</v>
          </cell>
          <cell r="L84">
            <v>0</v>
          </cell>
          <cell r="M84">
            <v>0</v>
          </cell>
          <cell r="N84">
            <v>48067</v>
          </cell>
          <cell r="O84">
            <v>0</v>
          </cell>
          <cell r="P84">
            <v>8839440.3499999996</v>
          </cell>
          <cell r="Q84">
            <v>0</v>
          </cell>
          <cell r="V84">
            <v>48067</v>
          </cell>
          <cell r="W84">
            <v>33328.152999999998</v>
          </cell>
        </row>
        <row r="85">
          <cell r="D85">
            <v>11340</v>
          </cell>
          <cell r="E85" t="str">
            <v xml:space="preserve">PETROLEUM EXPLORATN PROMOTION </v>
          </cell>
          <cell r="F85" t="str">
            <v>XDR</v>
          </cell>
          <cell r="G85">
            <v>8</v>
          </cell>
          <cell r="H85">
            <v>2743931.95</v>
          </cell>
          <cell r="I85">
            <v>0.75</v>
          </cell>
          <cell r="J85">
            <v>10289.745000000001</v>
          </cell>
          <cell r="K85">
            <v>0</v>
          </cell>
          <cell r="L85">
            <v>0</v>
          </cell>
          <cell r="M85">
            <v>0</v>
          </cell>
          <cell r="N85">
            <v>15076</v>
          </cell>
          <cell r="O85">
            <v>0</v>
          </cell>
          <cell r="P85">
            <v>2728855.95</v>
          </cell>
          <cell r="Q85">
            <v>0</v>
          </cell>
          <cell r="V85">
            <v>15076</v>
          </cell>
          <cell r="W85">
            <v>10289.745000000001</v>
          </cell>
        </row>
        <row r="86">
          <cell r="D86">
            <v>12000</v>
          </cell>
          <cell r="E86" t="str">
            <v xml:space="preserve">SECOND TELECOMMUNICATIONS     </v>
          </cell>
          <cell r="F86" t="str">
            <v>XDR</v>
          </cell>
          <cell r="G86">
            <v>8</v>
          </cell>
          <cell r="H86">
            <v>10797000</v>
          </cell>
          <cell r="I86">
            <v>0.75</v>
          </cell>
          <cell r="J86">
            <v>40488.75</v>
          </cell>
          <cell r="K86">
            <v>0</v>
          </cell>
          <cell r="L86">
            <v>0</v>
          </cell>
          <cell r="M86">
            <v>0</v>
          </cell>
          <cell r="N86">
            <v>59000</v>
          </cell>
          <cell r="O86">
            <v>0</v>
          </cell>
          <cell r="P86">
            <v>10738000</v>
          </cell>
          <cell r="Q86">
            <v>0</v>
          </cell>
          <cell r="V86">
            <v>59000</v>
          </cell>
          <cell r="W86">
            <v>40488.75</v>
          </cell>
        </row>
        <row r="87">
          <cell r="D87">
            <v>14310</v>
          </cell>
          <cell r="E87" t="str">
            <v xml:space="preserve">RURAL WATER SUPPLY            </v>
          </cell>
          <cell r="F87" t="str">
            <v>XDR</v>
          </cell>
          <cell r="G87">
            <v>8</v>
          </cell>
          <cell r="H87">
            <v>3699159.27</v>
          </cell>
          <cell r="I87">
            <v>0.75</v>
          </cell>
          <cell r="J87">
            <v>13871.847</v>
          </cell>
          <cell r="K87">
            <v>0</v>
          </cell>
          <cell r="L87">
            <v>0</v>
          </cell>
          <cell r="M87">
            <v>0</v>
          </cell>
          <cell r="N87">
            <v>51652</v>
          </cell>
          <cell r="O87">
            <v>0</v>
          </cell>
          <cell r="P87">
            <v>3647507.27</v>
          </cell>
          <cell r="Q87">
            <v>0</v>
          </cell>
          <cell r="V87">
            <v>51652</v>
          </cell>
          <cell r="W87">
            <v>13871.847</v>
          </cell>
        </row>
        <row r="88">
          <cell r="D88">
            <v>14420</v>
          </cell>
          <cell r="E88" t="str">
            <v xml:space="preserve">THIRD EDUCATION               </v>
          </cell>
          <cell r="F88" t="str">
            <v>XDR</v>
          </cell>
          <cell r="G88">
            <v>8</v>
          </cell>
          <cell r="H88">
            <v>4173600</v>
          </cell>
          <cell r="I88">
            <v>0.75</v>
          </cell>
          <cell r="J88">
            <v>15651</v>
          </cell>
          <cell r="K88">
            <v>0</v>
          </cell>
          <cell r="L88">
            <v>0</v>
          </cell>
          <cell r="M88">
            <v>0</v>
          </cell>
          <cell r="N88">
            <v>22200</v>
          </cell>
          <cell r="O88">
            <v>0</v>
          </cell>
          <cell r="P88">
            <v>4151400</v>
          </cell>
          <cell r="Q88">
            <v>0</v>
          </cell>
          <cell r="V88">
            <v>22200</v>
          </cell>
          <cell r="W88">
            <v>15651</v>
          </cell>
        </row>
        <row r="89">
          <cell r="D89" t="str">
            <v>F0070</v>
          </cell>
          <cell r="E89" t="str">
            <v xml:space="preserve">RURAL WATER SUPPLY            </v>
          </cell>
          <cell r="F89" t="str">
            <v>XDR</v>
          </cell>
          <cell r="G89">
            <v>8</v>
          </cell>
          <cell r="H89">
            <v>5066735.28</v>
          </cell>
          <cell r="I89">
            <v>0.75</v>
          </cell>
          <cell r="J89">
            <v>19000.257000000001</v>
          </cell>
          <cell r="K89">
            <v>0</v>
          </cell>
          <cell r="L89">
            <v>0</v>
          </cell>
          <cell r="M89">
            <v>0</v>
          </cell>
          <cell r="N89">
            <v>27094</v>
          </cell>
          <cell r="O89">
            <v>0</v>
          </cell>
          <cell r="P89">
            <v>5039641.28</v>
          </cell>
          <cell r="Q89">
            <v>0</v>
          </cell>
          <cell r="V89">
            <v>27094</v>
          </cell>
          <cell r="W89">
            <v>19000.257000000001</v>
          </cell>
        </row>
        <row r="90">
          <cell r="D90" t="str">
            <v>F0100</v>
          </cell>
          <cell r="E90" t="str">
            <v xml:space="preserve">THIRD EDUCATION               </v>
          </cell>
          <cell r="F90" t="str">
            <v>XDR</v>
          </cell>
          <cell r="G90">
            <v>8</v>
          </cell>
          <cell r="H90">
            <v>4351097.41</v>
          </cell>
          <cell r="I90">
            <v>0.75</v>
          </cell>
          <cell r="J90">
            <v>16316.615</v>
          </cell>
          <cell r="K90">
            <v>0</v>
          </cell>
          <cell r="L90">
            <v>0</v>
          </cell>
          <cell r="M90">
            <v>0</v>
          </cell>
          <cell r="N90">
            <v>23144</v>
          </cell>
          <cell r="O90">
            <v>0</v>
          </cell>
          <cell r="P90">
            <v>4327953.41</v>
          </cell>
          <cell r="Q90">
            <v>0</v>
          </cell>
          <cell r="V90">
            <v>23144</v>
          </cell>
          <cell r="W90">
            <v>16316.615</v>
          </cell>
        </row>
        <row r="91">
          <cell r="D91">
            <v>27370</v>
          </cell>
          <cell r="E91" t="str">
            <v>AGRICUL TRADING AND PROCESSING</v>
          </cell>
          <cell r="F91" t="str">
            <v>XDR</v>
          </cell>
          <cell r="G91">
            <v>8</v>
          </cell>
          <cell r="H91">
            <v>2297447.41</v>
          </cell>
          <cell r="I91">
            <v>0.75</v>
          </cell>
          <cell r="J91">
            <v>8615.4279999999999</v>
          </cell>
          <cell r="K91">
            <v>1602552.59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2297447.41</v>
          </cell>
          <cell r="Q91">
            <v>1602552.59</v>
          </cell>
          <cell r="V91">
            <v>0</v>
          </cell>
          <cell r="W91">
            <v>8615.4277875000007</v>
          </cell>
        </row>
        <row r="92">
          <cell r="D92">
            <v>31550</v>
          </cell>
          <cell r="E92" t="str">
            <v xml:space="preserve">HEALTH SECTOR DEV PROGRAM     </v>
          </cell>
          <cell r="F92" t="str">
            <v>XDR</v>
          </cell>
          <cell r="G92">
            <v>8</v>
          </cell>
          <cell r="H92">
            <v>646437.05000000005</v>
          </cell>
          <cell r="I92">
            <v>0.75</v>
          </cell>
          <cell r="J92">
            <v>2424.1390000000001</v>
          </cell>
          <cell r="K92">
            <v>27853562.949999999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646437.05000000005</v>
          </cell>
          <cell r="Q92">
            <v>27853562.949999999</v>
          </cell>
          <cell r="V92">
            <v>0</v>
          </cell>
          <cell r="W92">
            <v>2424.1389375000026</v>
          </cell>
        </row>
        <row r="93">
          <cell r="D93">
            <v>16770</v>
          </cell>
          <cell r="E93" t="str">
            <v xml:space="preserve">SECOND URBAN                  </v>
          </cell>
          <cell r="F93" t="str">
            <v>XDR</v>
          </cell>
          <cell r="G93">
            <v>9</v>
          </cell>
          <cell r="H93">
            <v>24053069.93</v>
          </cell>
          <cell r="I93">
            <v>0.75</v>
          </cell>
          <cell r="J93">
            <v>90199.012000000002</v>
          </cell>
          <cell r="K93">
            <v>0</v>
          </cell>
          <cell r="L93">
            <v>0</v>
          </cell>
          <cell r="M93">
            <v>0</v>
          </cell>
          <cell r="N93">
            <v>125276</v>
          </cell>
          <cell r="O93">
            <v>0</v>
          </cell>
          <cell r="P93">
            <v>23927793.93</v>
          </cell>
          <cell r="Q93">
            <v>0</v>
          </cell>
          <cell r="V93">
            <v>125276</v>
          </cell>
          <cell r="W93">
            <v>90199.012000000002</v>
          </cell>
        </row>
        <row r="94">
          <cell r="D94">
            <v>19060</v>
          </cell>
          <cell r="E94" t="str">
            <v xml:space="preserve">OFFICE DU NIGER CONSOLIDATION </v>
          </cell>
          <cell r="F94" t="str">
            <v>XDR</v>
          </cell>
          <cell r="G94">
            <v>9</v>
          </cell>
          <cell r="H94">
            <v>29739702.649999999</v>
          </cell>
          <cell r="I94">
            <v>0.75</v>
          </cell>
          <cell r="J94">
            <v>111523.88499999999</v>
          </cell>
          <cell r="K94">
            <v>0</v>
          </cell>
          <cell r="L94">
            <v>0</v>
          </cell>
          <cell r="M94">
            <v>0</v>
          </cell>
          <cell r="N94">
            <v>309788</v>
          </cell>
          <cell r="O94">
            <v>0</v>
          </cell>
          <cell r="P94">
            <v>29429914.649999999</v>
          </cell>
          <cell r="Q94">
            <v>0</v>
          </cell>
          <cell r="V94">
            <v>309788</v>
          </cell>
          <cell r="W94">
            <v>111523.88499999999</v>
          </cell>
        </row>
        <row r="95">
          <cell r="D95" t="str">
            <v>A0350</v>
          </cell>
          <cell r="E95" t="str">
            <v xml:space="preserve">OFFICE DU NIGER CONSOLIDATION </v>
          </cell>
          <cell r="F95" t="str">
            <v>XDR</v>
          </cell>
          <cell r="G95">
            <v>9</v>
          </cell>
          <cell r="H95">
            <v>6926231.9699999997</v>
          </cell>
          <cell r="I95">
            <v>0.75</v>
          </cell>
          <cell r="J95">
            <v>25973.37</v>
          </cell>
          <cell r="K95">
            <v>0</v>
          </cell>
          <cell r="L95">
            <v>0</v>
          </cell>
          <cell r="M95">
            <v>0</v>
          </cell>
          <cell r="N95">
            <v>35337</v>
          </cell>
          <cell r="O95">
            <v>0</v>
          </cell>
          <cell r="P95">
            <v>6890894.9699999997</v>
          </cell>
          <cell r="Q95">
            <v>0</v>
          </cell>
          <cell r="V95">
            <v>35337</v>
          </cell>
          <cell r="W95">
            <v>25973.37</v>
          </cell>
        </row>
        <row r="96">
          <cell r="D96">
            <v>23700</v>
          </cell>
          <cell r="E96" t="str">
            <v xml:space="preserve">NATURAL RESOURCE MANAGEMENT   </v>
          </cell>
          <cell r="F96" t="str">
            <v>XDR</v>
          </cell>
          <cell r="G96">
            <v>9</v>
          </cell>
          <cell r="H96">
            <v>13672630.92</v>
          </cell>
          <cell r="I96">
            <v>0.75</v>
          </cell>
          <cell r="J96">
            <v>51272.366000000002</v>
          </cell>
          <cell r="K96">
            <v>1327369.08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13672630.92</v>
          </cell>
          <cell r="Q96">
            <v>1327369.08</v>
          </cell>
          <cell r="V96">
            <v>0</v>
          </cell>
          <cell r="W96">
            <v>51272.365949999999</v>
          </cell>
        </row>
        <row r="97">
          <cell r="D97">
            <v>19980</v>
          </cell>
          <cell r="E97" t="str">
            <v xml:space="preserve">SECOND POWER                  </v>
          </cell>
          <cell r="F97" t="str">
            <v>XDR</v>
          </cell>
          <cell r="G97">
            <v>9</v>
          </cell>
          <cell r="H97">
            <v>23198124.969999999</v>
          </cell>
          <cell r="I97">
            <v>0.75</v>
          </cell>
          <cell r="J97">
            <v>86992.968999999997</v>
          </cell>
          <cell r="K97">
            <v>0</v>
          </cell>
          <cell r="L97">
            <v>0</v>
          </cell>
          <cell r="M97">
            <v>0</v>
          </cell>
          <cell r="N97">
            <v>236715</v>
          </cell>
          <cell r="O97">
            <v>0</v>
          </cell>
          <cell r="P97">
            <v>22961409.969999999</v>
          </cell>
          <cell r="Q97">
            <v>0</v>
          </cell>
          <cell r="V97">
            <v>236715</v>
          </cell>
          <cell r="W97">
            <v>86992.968999999997</v>
          </cell>
        </row>
        <row r="98">
          <cell r="D98">
            <v>20540</v>
          </cell>
          <cell r="E98" t="str">
            <v>EDUCATION SECTOR CONSOLIDATION</v>
          </cell>
          <cell r="F98" t="str">
            <v>XDR</v>
          </cell>
          <cell r="G98">
            <v>9</v>
          </cell>
          <cell r="H98">
            <v>18175734.170000002</v>
          </cell>
          <cell r="I98">
            <v>0.75</v>
          </cell>
          <cell r="J98">
            <v>68159.002999999997</v>
          </cell>
          <cell r="K98">
            <v>0</v>
          </cell>
          <cell r="L98">
            <v>0</v>
          </cell>
          <cell r="M98">
            <v>0</v>
          </cell>
          <cell r="N98">
            <v>185465</v>
          </cell>
          <cell r="O98">
            <v>0</v>
          </cell>
          <cell r="P98">
            <v>17990269.170000002</v>
          </cell>
          <cell r="Q98">
            <v>0</v>
          </cell>
          <cell r="V98">
            <v>185465</v>
          </cell>
          <cell r="W98">
            <v>68159.002999999997</v>
          </cell>
        </row>
        <row r="99">
          <cell r="D99" t="str">
            <v>N0210</v>
          </cell>
          <cell r="E99" t="str">
            <v>PILOT PRIVATE IRRIGATION PROMO</v>
          </cell>
          <cell r="F99" t="str">
            <v>XDR</v>
          </cell>
          <cell r="G99">
            <v>9</v>
          </cell>
          <cell r="H99">
            <v>678299.1</v>
          </cell>
          <cell r="I99">
            <v>0.75</v>
          </cell>
          <cell r="J99">
            <v>2543.6219999999998</v>
          </cell>
          <cell r="K99">
            <v>2321700.9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678299.1</v>
          </cell>
          <cell r="Q99">
            <v>2321700.9</v>
          </cell>
          <cell r="V99">
            <v>0</v>
          </cell>
          <cell r="W99">
            <v>2543.6216250000002</v>
          </cell>
        </row>
        <row r="100">
          <cell r="D100">
            <v>28500</v>
          </cell>
          <cell r="E100" t="str">
            <v xml:space="preserve">SELINGUE POWER REHABILITATION </v>
          </cell>
          <cell r="F100" t="str">
            <v>XDR</v>
          </cell>
          <cell r="G100">
            <v>9</v>
          </cell>
          <cell r="H100">
            <v>12391609.359999999</v>
          </cell>
          <cell r="I100">
            <v>0.75</v>
          </cell>
          <cell r="J100">
            <v>46468.535000000003</v>
          </cell>
          <cell r="K100">
            <v>6108390.6399999997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12391609.359999999</v>
          </cell>
          <cell r="Q100">
            <v>6108390.6399999997</v>
          </cell>
          <cell r="V100">
            <v>0</v>
          </cell>
          <cell r="W100">
            <v>46468.535099999994</v>
          </cell>
        </row>
        <row r="101">
          <cell r="D101">
            <v>29700</v>
          </cell>
          <cell r="E101" t="str">
            <v xml:space="preserve">REGIONAL HYDROPOWER DEV       </v>
          </cell>
          <cell r="F101" t="str">
            <v>XDR</v>
          </cell>
          <cell r="G101">
            <v>9</v>
          </cell>
          <cell r="H101">
            <v>4109800.04</v>
          </cell>
          <cell r="I101">
            <v>0.75</v>
          </cell>
          <cell r="J101">
            <v>15411.75</v>
          </cell>
          <cell r="K101">
            <v>8490199.9600000009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4109800.04</v>
          </cell>
          <cell r="Q101">
            <v>8490199.9600000009</v>
          </cell>
          <cell r="V101">
            <v>0</v>
          </cell>
          <cell r="W101">
            <v>15411.750149999996</v>
          </cell>
        </row>
        <row r="102">
          <cell r="D102" t="str">
            <v>N0040</v>
          </cell>
          <cell r="E102" t="str">
            <v xml:space="preserve">URBAN DEV. &amp; DECENTRALIZATION </v>
          </cell>
          <cell r="F102" t="str">
            <v>XDR</v>
          </cell>
          <cell r="G102">
            <v>9</v>
          </cell>
          <cell r="H102">
            <v>6033277.75</v>
          </cell>
          <cell r="I102">
            <v>0.75</v>
          </cell>
          <cell r="J102">
            <v>22624.792000000001</v>
          </cell>
          <cell r="K102">
            <v>49466722.25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6033277.75</v>
          </cell>
          <cell r="Q102">
            <v>49466722.25</v>
          </cell>
          <cell r="V102">
            <v>0</v>
          </cell>
          <cell r="W102">
            <v>22624.791562499999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conditional delivery"/>
      <sheetName val="150dp"/>
      <sheetName val="#REF"/>
      <sheetName val="RED47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 table1 (before)"/>
      <sheetName val="DP table1 (after)"/>
      <sheetName val="DP Table2"/>
      <sheetName val="DP Table 3"/>
      <sheetName val="DP Table 4"/>
      <sheetName val="Table 5"/>
      <sheetName val="Table 6"/>
      <sheetName val="Table 7"/>
      <sheetName val="Table 8"/>
      <sheetName val="Assist"/>
      <sheetName val="Prp-PostCologne"/>
      <sheetName val="Int-PostCologne"/>
      <sheetName val="Int-PostNaples"/>
      <sheetName val="Prp-PostNaples"/>
      <sheetName val="Table 16"/>
      <sheetName val="Table 17"/>
      <sheetName val="Table 18"/>
      <sheetName val="Table 20"/>
      <sheetName val="Table 19"/>
      <sheetName val="Table 21"/>
      <sheetName val="burdensh"/>
      <sheetName val="Delivery"/>
      <sheetName val="Table 9"/>
      <sheetName val="Table 10"/>
      <sheetName val="Table 11"/>
      <sheetName val="HIPC status"/>
      <sheetName val="Table 14e"/>
      <sheetName val="Table 15e"/>
      <sheetName val="SEI"/>
      <sheetName val="Figure_2 "/>
      <sheetName val="Figure_3"/>
      <sheetName val="Figure 4"/>
      <sheetName val="Figure 5"/>
      <sheetName val="Figure 1"/>
      <sheetName val="Figure 3"/>
      <sheetName val="Figure 2"/>
      <sheetName val="DS Before"/>
      <sheetName val="DS category Before"/>
      <sheetName val="DS After"/>
      <sheetName val="DS category After"/>
      <sheetName val="DC Before"/>
      <sheetName val="DC After"/>
      <sheetName val="Bilateral Assistance"/>
      <sheetName val="Table 14"/>
      <sheetName val="Table 15"/>
      <sheetName val="Assistance"/>
      <sheetName val="NEW-ALL"/>
      <sheetName val="NEW-IDA"/>
      <sheetName val="NEW-IMF"/>
      <sheetName val="NEW-OTHMULT1"/>
      <sheetName val="NEW-OTHMULT2"/>
      <sheetName val="NEW-BIL"/>
      <sheetName val="150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Table 7. Cameroon:  External Debt Indicators, 1998/99-2018/19 1/</v>
          </cell>
        </row>
        <row r="8">
          <cell r="F8" t="str">
            <v>1998/99</v>
          </cell>
          <cell r="G8" t="str">
            <v>1999/00</v>
          </cell>
          <cell r="H8" t="str">
            <v>2000/01</v>
          </cell>
          <cell r="I8" t="str">
            <v>2001/02</v>
          </cell>
          <cell r="J8" t="str">
            <v>2002/03</v>
          </cell>
          <cell r="K8" t="str">
            <v>2003/04</v>
          </cell>
        </row>
        <row r="10">
          <cell r="F10" t="str">
            <v>(in millions of U.S. dollars)</v>
          </cell>
        </row>
        <row r="12">
          <cell r="A12" t="str">
            <v>Nominal debt stock after rescheduling (Naples terms)</v>
          </cell>
          <cell r="F12">
            <v>6357.7184168219273</v>
          </cell>
          <cell r="G12">
            <v>6481.660887150676</v>
          </cell>
          <cell r="H12">
            <v>6719.9666640959704</v>
          </cell>
          <cell r="I12">
            <v>6968.8356917664223</v>
          </cell>
          <cell r="J12">
            <v>7262.095267667215</v>
          </cell>
          <cell r="K12">
            <v>7579.7397630717069</v>
          </cell>
        </row>
        <row r="13">
          <cell r="A13" t="str">
            <v xml:space="preserve">    Multilateral</v>
          </cell>
          <cell r="F13">
            <v>1645.555550082544</v>
          </cell>
          <cell r="G13">
            <v>1716.6089949511547</v>
          </cell>
          <cell r="H13">
            <v>1859.8331109392902</v>
          </cell>
          <cell r="I13">
            <v>1994.5494521689329</v>
          </cell>
          <cell r="J13">
            <v>2151.7692840083319</v>
          </cell>
          <cell r="K13">
            <v>2324.5529891649776</v>
          </cell>
        </row>
        <row r="14">
          <cell r="A14" t="str">
            <v xml:space="preserve">    Official bilateral</v>
          </cell>
          <cell r="F14">
            <v>4480.3356982688983</v>
          </cell>
          <cell r="G14">
            <v>4533.2247237290358</v>
          </cell>
          <cell r="H14">
            <v>4628.3063846861951</v>
          </cell>
          <cell r="I14">
            <v>4742.4590711270039</v>
          </cell>
          <cell r="J14">
            <v>4878.4988151883981</v>
          </cell>
          <cell r="K14">
            <v>5023.3596054362442</v>
          </cell>
        </row>
        <row r="15">
          <cell r="A15" t="str">
            <v xml:space="preserve">    Multilateral: less new loans</v>
          </cell>
          <cell r="F15">
            <v>1645.555550082544</v>
          </cell>
          <cell r="G15">
            <v>1518.8578752643425</v>
          </cell>
          <cell r="H15">
            <v>1407.3756504263397</v>
          </cell>
          <cell r="I15">
            <v>1315.8118329598121</v>
          </cell>
          <cell r="J15">
            <v>1236.5782451322964</v>
          </cell>
          <cell r="K15">
            <v>1150.0403332518172</v>
          </cell>
        </row>
        <row r="16">
          <cell r="A16" t="str">
            <v xml:space="preserve">    Official Bilateral: less new loans</v>
          </cell>
          <cell r="F16">
            <v>4480.3356982688983</v>
          </cell>
          <cell r="G16">
            <v>4380.4229139655436</v>
          </cell>
          <cell r="H16">
            <v>4284.3024756910881</v>
          </cell>
          <cell r="I16">
            <v>4185.1083203923763</v>
          </cell>
          <cell r="J16">
            <v>4090.723733510712</v>
          </cell>
          <cell r="K16">
            <v>3982.6798143944184</v>
          </cell>
        </row>
        <row r="17">
          <cell r="A17" t="str">
            <v xml:space="preserve">     Of which:  Paris Club</v>
          </cell>
          <cell r="F17">
            <v>4405.9385717547839</v>
          </cell>
          <cell r="G17">
            <v>4312.0997123221568</v>
          </cell>
          <cell r="H17">
            <v>4222.0531989184283</v>
          </cell>
          <cell r="I17">
            <v>4128.9329684904433</v>
          </cell>
          <cell r="J17">
            <v>4038.4666833235046</v>
          </cell>
          <cell r="K17">
            <v>3933.0349030168104</v>
          </cell>
        </row>
        <row r="18">
          <cell r="A18" t="str">
            <v xml:space="preserve">    Commercial</v>
          </cell>
          <cell r="F18">
            <v>231.82716847048474</v>
          </cell>
          <cell r="G18">
            <v>231.82716847048474</v>
          </cell>
          <cell r="H18">
            <v>231.82716847048474</v>
          </cell>
          <cell r="I18">
            <v>231.82716847048474</v>
          </cell>
          <cell r="J18">
            <v>231.82716847048474</v>
          </cell>
          <cell r="K18">
            <v>231.82716847048474</v>
          </cell>
        </row>
        <row r="19">
          <cell r="A19" t="str">
            <v xml:space="preserve">    New debt</v>
          </cell>
          <cell r="F19">
            <v>0</v>
          </cell>
          <cell r="G19">
            <v>350.55292945030408</v>
          </cell>
          <cell r="H19">
            <v>796.46136950805749</v>
          </cell>
          <cell r="I19">
            <v>1236.0883699437481</v>
          </cell>
          <cell r="J19">
            <v>1702.9661205537213</v>
          </cell>
          <cell r="K19">
            <v>2215.1924469549863</v>
          </cell>
        </row>
        <row r="20">
          <cell r="A20" t="str">
            <v xml:space="preserve">       Of which:  multilateral</v>
          </cell>
          <cell r="F20">
            <v>0</v>
          </cell>
          <cell r="G20">
            <v>197.75111968681219</v>
          </cell>
          <cell r="H20">
            <v>452.4574605129506</v>
          </cell>
          <cell r="I20">
            <v>678.73761920912079</v>
          </cell>
          <cell r="J20">
            <v>915.19103887603535</v>
          </cell>
          <cell r="K20">
            <v>1174.5126559131604</v>
          </cell>
        </row>
        <row r="21">
          <cell r="A21" t="str">
            <v>Nominal debt before rescheduling</v>
          </cell>
          <cell r="F21">
            <v>7678.9449600214793</v>
          </cell>
          <cell r="G21">
            <v>7511.1881442628537</v>
          </cell>
          <cell r="H21">
            <v>7501.243456479624</v>
          </cell>
          <cell r="I21">
            <v>7523.0022720488987</v>
          </cell>
          <cell r="J21">
            <v>7583.559408530059</v>
          </cell>
          <cell r="K21">
            <v>7615.0859920347757</v>
          </cell>
        </row>
        <row r="22">
          <cell r="A22" t="str">
            <v xml:space="preserve">    Multilateral</v>
          </cell>
        </row>
        <row r="23">
          <cell r="A23" t="str">
            <v xml:space="preserve">    Official Bilateral</v>
          </cell>
        </row>
        <row r="24">
          <cell r="A24" t="str">
            <v xml:space="preserve">     o/w Paris Club</v>
          </cell>
        </row>
        <row r="25">
          <cell r="A25" t="str">
            <v xml:space="preserve">    Commercial</v>
          </cell>
        </row>
        <row r="26">
          <cell r="A26" t="str">
            <v xml:space="preserve">    New debt</v>
          </cell>
          <cell r="F26">
            <v>0</v>
          </cell>
          <cell r="G26">
            <v>350.55292945030408</v>
          </cell>
          <cell r="H26">
            <v>796.46136950805749</v>
          </cell>
          <cell r="I26">
            <v>1236.0883699437481</v>
          </cell>
          <cell r="J26">
            <v>1702.9661205537213</v>
          </cell>
          <cell r="K26">
            <v>2215.1924469549863</v>
          </cell>
        </row>
        <row r="27">
          <cell r="A27" t="str">
            <v xml:space="preserve">     o/w Multilateral</v>
          </cell>
          <cell r="F27">
            <v>0</v>
          </cell>
          <cell r="G27">
            <v>197.75111968681219</v>
          </cell>
          <cell r="H27">
            <v>452.4574605129506</v>
          </cell>
          <cell r="I27">
            <v>678.73761920912079</v>
          </cell>
          <cell r="J27">
            <v>915.19103887603535</v>
          </cell>
          <cell r="K27">
            <v>1174.5126559131604</v>
          </cell>
        </row>
        <row r="30">
          <cell r="A30" t="str">
            <v>NPV of debt after rescheduling (Naples terms)</v>
          </cell>
          <cell r="F30">
            <v>4896.2639910299586</v>
          </cell>
          <cell r="G30">
            <v>4877.3383868914507</v>
          </cell>
          <cell r="H30">
            <v>4932.9750505073152</v>
          </cell>
          <cell r="I30">
            <v>5019.077812326429</v>
          </cell>
          <cell r="J30">
            <v>5147.4463366523569</v>
          </cell>
          <cell r="K30">
            <v>5288.938031729067</v>
          </cell>
        </row>
        <row r="31">
          <cell r="A31" t="str">
            <v xml:space="preserve">    Multilateral</v>
          </cell>
          <cell r="F31">
            <v>1196.1020713170217</v>
          </cell>
          <cell r="G31">
            <v>1165.3370073683307</v>
          </cell>
          <cell r="H31">
            <v>1176.4484278245664</v>
          </cell>
          <cell r="I31">
            <v>1202.7865713837959</v>
          </cell>
          <cell r="J31">
            <v>1251.4629346671461</v>
          </cell>
          <cell r="K31">
            <v>1307.2090605836815</v>
          </cell>
        </row>
        <row r="32">
          <cell r="A32" t="str">
            <v xml:space="preserve">    Official bilateral</v>
          </cell>
          <cell r="F32">
            <v>3498.1324648042523</v>
          </cell>
          <cell r="G32">
            <v>3509.0190304369112</v>
          </cell>
          <cell r="H32">
            <v>3552.5474319396576</v>
          </cell>
          <cell r="I32">
            <v>3611.2692342055561</v>
          </cell>
          <cell r="J32">
            <v>3689.8704845806274</v>
          </cell>
          <cell r="K32">
            <v>3774.4748302734342</v>
          </cell>
        </row>
        <row r="33">
          <cell r="A33" t="str">
            <v xml:space="preserve">     Of which:  Paris Club</v>
          </cell>
          <cell r="F33">
            <v>3451.7647491762755</v>
          </cell>
          <cell r="G33">
            <v>3374.9318470540557</v>
          </cell>
          <cell r="H33">
            <v>3305.1674487777955</v>
          </cell>
          <cell r="I33">
            <v>3234.0994797880358</v>
          </cell>
          <cell r="J33">
            <v>3166.7786828105354</v>
          </cell>
          <cell r="K33">
            <v>3086.3295429253312</v>
          </cell>
        </row>
        <row r="34">
          <cell r="A34" t="str">
            <v xml:space="preserve">    Commercial</v>
          </cell>
          <cell r="F34">
            <v>202.0294549086847</v>
          </cell>
          <cell r="G34">
            <v>202.98234908620924</v>
          </cell>
          <cell r="H34">
            <v>203.97919074309212</v>
          </cell>
          <cell r="I34">
            <v>205.02200673707631</v>
          </cell>
          <cell r="J34">
            <v>206.11291740458381</v>
          </cell>
          <cell r="K34">
            <v>207.25414087195188</v>
          </cell>
        </row>
        <row r="35">
          <cell r="A35" t="str">
            <v xml:space="preserve">NPV of debt before rescheduling </v>
          </cell>
          <cell r="F35">
            <v>7178.8086124098627</v>
          </cell>
          <cell r="G35">
            <v>6835.1496784557667</v>
          </cell>
          <cell r="H35">
            <v>6606.5785789946094</v>
          </cell>
          <cell r="I35">
            <v>6433.8238312225039</v>
          </cell>
          <cell r="J35">
            <v>6299.4095131619924</v>
          </cell>
          <cell r="K35">
            <v>6127.3943616715569</v>
          </cell>
        </row>
        <row r="36">
          <cell r="A36" t="str">
            <v>Existing debt</v>
          </cell>
          <cell r="F36">
            <v>7178.8086124098627</v>
          </cell>
          <cell r="G36">
            <v>6656.1808244336307</v>
          </cell>
          <cell r="H36">
            <v>6198.6327095156203</v>
          </cell>
          <cell r="I36">
            <v>5786.7572840713437</v>
          </cell>
          <cell r="J36">
            <v>5391.4146549848429</v>
          </cell>
          <cell r="K36">
            <v>4927.854451482588</v>
          </cell>
        </row>
        <row r="37">
          <cell r="A37" t="str">
            <v>New debt</v>
          </cell>
          <cell r="F37">
            <v>0</v>
          </cell>
          <cell r="G37">
            <v>178.96885402213582</v>
          </cell>
          <cell r="H37">
            <v>407.94586947898887</v>
          </cell>
          <cell r="I37">
            <v>647.06654715116042</v>
          </cell>
          <cell r="J37">
            <v>907.99485817714947</v>
          </cell>
          <cell r="K37">
            <v>1199.5399101889689</v>
          </cell>
        </row>
        <row r="39">
          <cell r="F39" t="str">
            <v>(in percent of exports of goods and services) 2/</v>
          </cell>
        </row>
        <row r="40">
          <cell r="A40" t="str">
            <v>NPV of debt after recheduling 3/</v>
          </cell>
          <cell r="F40">
            <v>214.09233228700097</v>
          </cell>
          <cell r="G40">
            <v>200.5093982667959</v>
          </cell>
          <cell r="H40">
            <v>190.24573638043285</v>
          </cell>
          <cell r="I40">
            <v>178.74211063371231</v>
          </cell>
          <cell r="J40">
            <v>176.44679554962556</v>
          </cell>
          <cell r="K40">
            <v>171.15228521710506</v>
          </cell>
        </row>
        <row r="41">
          <cell r="A41" t="str">
            <v>of which: multilateral</v>
          </cell>
          <cell r="F41">
            <v>52.300342173279503</v>
          </cell>
          <cell r="G41">
            <v>47.907486335877437</v>
          </cell>
          <cell r="H41">
            <v>45.371058068106322</v>
          </cell>
          <cell r="I41">
            <v>42.834285191401541</v>
          </cell>
          <cell r="J41">
            <v>42.898285893497331</v>
          </cell>
          <cell r="K41">
            <v>42.301841434557232</v>
          </cell>
        </row>
        <row r="42">
          <cell r="A42" t="str">
            <v>NPV of debt before recheduling 3/</v>
          </cell>
          <cell r="F42">
            <v>313.89808263780623</v>
          </cell>
          <cell r="G42">
            <v>273.63834657221537</v>
          </cell>
          <cell r="H42">
            <v>239.05724888115122</v>
          </cell>
          <cell r="I42">
            <v>206.08112672405207</v>
          </cell>
          <cell r="J42">
            <v>184.80966621791777</v>
          </cell>
          <cell r="K42">
            <v>159.46746691467638</v>
          </cell>
        </row>
        <row r="44">
          <cell r="A44" t="str">
            <v>Debt service</v>
          </cell>
          <cell r="F44">
            <v>0</v>
          </cell>
          <cell r="G44">
            <v>15.844175989279041</v>
          </cell>
          <cell r="H44">
            <v>14.402673888557688</v>
          </cell>
          <cell r="I44">
            <v>12.903545013174575</v>
          </cell>
          <cell r="J44">
            <v>11.279086675075279</v>
          </cell>
          <cell r="K44">
            <v>10.836387145750013</v>
          </cell>
        </row>
        <row r="45">
          <cell r="A45" t="str">
            <v>o/w multilateral</v>
          </cell>
          <cell r="F45">
            <v>0</v>
          </cell>
          <cell r="G45">
            <v>6.5853679907865557</v>
          </cell>
          <cell r="H45">
            <v>5.6890520286756203</v>
          </cell>
          <cell r="I45">
            <v>4.5987045527079138</v>
          </cell>
          <cell r="J45">
            <v>3.7731955922620837</v>
          </cell>
          <cell r="K45">
            <v>3.627021230078066</v>
          </cell>
        </row>
        <row r="47">
          <cell r="F47" t="str">
            <v>(in percent)</v>
          </cell>
        </row>
        <row r="48">
          <cell r="A48" t="str">
            <v>NPV of debt-to-revenue ratio (after resched.) 4/</v>
          </cell>
          <cell r="F48">
            <v>343.91371831196022</v>
          </cell>
          <cell r="G48">
            <v>287.44191808149083</v>
          </cell>
          <cell r="H48">
            <v>270.14282167708978</v>
          </cell>
          <cell r="I48">
            <v>264.18492837646733</v>
          </cell>
          <cell r="J48">
            <v>240.06578394437298</v>
          </cell>
          <cell r="K48">
            <v>220.32608312369445</v>
          </cell>
        </row>
        <row r="49">
          <cell r="A49" t="str">
            <v>NPV of debt-to-revenue ratio (before resched.) 4/</v>
          </cell>
          <cell r="F49">
            <v>504.23971572342731</v>
          </cell>
          <cell r="G49">
            <v>402.82391298291867</v>
          </cell>
          <cell r="H49">
            <v>361.79379799974424</v>
          </cell>
          <cell r="I49">
            <v>338.65171085093749</v>
          </cell>
          <cell r="J49">
            <v>293.79085943951418</v>
          </cell>
          <cell r="K49">
            <v>255.25441806319517</v>
          </cell>
        </row>
        <row r="50">
          <cell r="A50" t="str">
            <v>NPV of debt-to-GDP ratio (after rescheduling)</v>
          </cell>
          <cell r="F50">
            <v>53.299164479312523</v>
          </cell>
          <cell r="G50">
            <v>54.646540650844642</v>
          </cell>
          <cell r="H50">
            <v>51.588211333267473</v>
          </cell>
          <cell r="I50">
            <v>48.285871428669786</v>
          </cell>
          <cell r="J50">
            <v>45.169900529984119</v>
          </cell>
          <cell r="K50">
            <v>42.447296666404199</v>
          </cell>
        </row>
        <row r="51">
          <cell r="A51" t="str">
            <v>NPV of debt-to-GDP ratio (before rescheduling)</v>
          </cell>
          <cell r="F51">
            <v>78.146215502128442</v>
          </cell>
          <cell r="G51">
            <v>74.576998179864106</v>
          </cell>
          <cell r="H51">
            <v>64.824243163952318</v>
          </cell>
          <cell r="I51">
            <v>55.671306294825499</v>
          </cell>
          <cell r="J51">
            <v>47.310772712191806</v>
          </cell>
          <cell r="K51">
            <v>39.549357276655115</v>
          </cell>
        </row>
        <row r="52">
          <cell r="A52" t="str">
            <v>Grant element in total debt</v>
          </cell>
          <cell r="F52">
            <v>22.987089549689671</v>
          </cell>
          <cell r="G52">
            <v>24.751719168765121</v>
          </cell>
          <cell r="H52">
            <v>26.592269023243094</v>
          </cell>
          <cell r="I52">
            <v>27.978244367902143</v>
          </cell>
          <cell r="J52">
            <v>29.118991875937503</v>
          </cell>
          <cell r="K52">
            <v>30.222696331915849</v>
          </cell>
        </row>
        <row r="53">
          <cell r="A53" t="str">
            <v>Grant element in new borrowing</v>
          </cell>
          <cell r="F53">
            <v>0</v>
          </cell>
          <cell r="G53">
            <v>48.946695638009999</v>
          </cell>
          <cell r="H53">
            <v>48.780206410894635</v>
          </cell>
          <cell r="I53">
            <v>47.652080313593828</v>
          </cell>
          <cell r="J53">
            <v>46.681566519836935</v>
          </cell>
          <cell r="K53">
            <v>45.849404107626768</v>
          </cell>
        </row>
        <row r="55">
          <cell r="A55" t="str">
            <v>Sources: Cameroonian authorities; and staff estimates and projections.</v>
          </cell>
        </row>
        <row r="57">
          <cell r="A57" t="str">
            <v>1/ All debt indicators refer to public and publicly guaranteed (PPG) debt and are defined after rescheduling, unless otherwise indicated.</v>
          </cell>
        </row>
        <row r="58">
          <cell r="A58" t="str">
            <v>2/ As defined in IMF, Balance of Payments Manual, 5th edition, 1993.</v>
          </cell>
        </row>
        <row r="59">
          <cell r="A59" t="str">
            <v>3/ Based on a three-year average of exports on the previous year (e.g., export average over 1997-99 for NPV of debt-to-exports ratio in 1999).</v>
          </cell>
        </row>
        <row r="60">
          <cell r="A60" t="str">
            <v>4/ Revenues are defined as central government revenues, excluding grants.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m9701"/>
      <sheetName val="ana3"/>
      <sheetName val="ana2"/>
      <sheetName val="bop1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</sheetNames>
    <sheetDataSet>
      <sheetData sheetId="0" refreshError="1"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/>
      <sheetData sheetId="1" refreshError="1">
        <row r="1">
          <cell r="O1" t="str">
            <v>Lyon</v>
          </cell>
        </row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R1"/>
      <sheetName val="A"/>
      <sheetName val="WEO Input"/>
    </sheetNames>
    <sheetDataSet>
      <sheetData sheetId="0" refreshError="1"/>
      <sheetData sheetId="1" refreshError="1">
        <row r="3">
          <cell r="B3">
            <v>3700000</v>
          </cell>
        </row>
        <row r="4">
          <cell r="A4" t="str">
            <v>employment</v>
          </cell>
          <cell r="B4">
            <v>185000</v>
          </cell>
          <cell r="C4">
            <v>259000.00000000003</v>
          </cell>
          <cell r="D4">
            <v>46250</v>
          </cell>
        </row>
        <row r="5">
          <cell r="A5" t="str">
            <v>Unemployed</v>
          </cell>
          <cell r="B5">
            <v>494635.77498989948</v>
          </cell>
        </row>
        <row r="6">
          <cell r="A6" t="str">
            <v>New rate 25%</v>
          </cell>
          <cell r="B6">
            <v>14.618534459186472</v>
          </cell>
        </row>
        <row r="9">
          <cell r="B9">
            <v>13.368534459186474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  <sheetName val="Cam_Relief"/>
      <sheetName val="W-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hared Data"/>
      <sheetName val="Output_q"/>
      <sheetName val="Output_a"/>
      <sheetName val="GDP defl."/>
      <sheetName val="NGDP_q"/>
      <sheetName val="RGDP_q"/>
      <sheetName val="NGDP_a"/>
      <sheetName val="RGDP_a"/>
      <sheetName val="Expenditure &amp; Saving"/>
      <sheetName val="REAL_MACRO"/>
      <sheetName val="Chart1"/>
      <sheetName val="Chart2"/>
      <sheetName val="Chart3"/>
      <sheetName val="Sheet1 (2)"/>
      <sheetName val="Panel1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F9">
            <v>2007</v>
          </cell>
        </row>
        <row r="13">
          <cell r="AF13">
            <v>683933.17362196709</v>
          </cell>
        </row>
        <row r="14">
          <cell r="AF14">
            <v>7933.0886628489825</v>
          </cell>
        </row>
        <row r="15">
          <cell r="AF15">
            <v>86.212722772765346</v>
          </cell>
        </row>
        <row r="16">
          <cell r="AF16">
            <v>128021.67684491353</v>
          </cell>
        </row>
        <row r="18">
          <cell r="AF18">
            <v>-45737.561527682468</v>
          </cell>
        </row>
        <row r="19">
          <cell r="AF19">
            <v>368282.16169571079</v>
          </cell>
        </row>
        <row r="20">
          <cell r="AF20">
            <v>414019.72322339326</v>
          </cell>
        </row>
        <row r="22">
          <cell r="AF22">
            <v>729670.73514964955</v>
          </cell>
        </row>
        <row r="23">
          <cell r="AF23">
            <v>729670.73514964955</v>
          </cell>
        </row>
        <row r="24">
          <cell r="AF24">
            <v>582681.39654189209</v>
          </cell>
        </row>
        <row r="25">
          <cell r="AF25">
            <v>533200.99116939015</v>
          </cell>
        </row>
        <row r="26">
          <cell r="AF26">
            <v>49480.40537250194</v>
          </cell>
        </row>
        <row r="27">
          <cell r="AF27">
            <v>158499.18383578243</v>
          </cell>
        </row>
        <row r="28">
          <cell r="AF28">
            <v>115641.39657325322</v>
          </cell>
        </row>
        <row r="29">
          <cell r="AF29">
            <v>42857.787262529208</v>
          </cell>
        </row>
        <row r="30">
          <cell r="AF30">
            <v>-11509.845228024991</v>
          </cell>
        </row>
        <row r="32">
          <cell r="AF32">
            <v>0</v>
          </cell>
        </row>
        <row r="35">
          <cell r="AF35">
            <v>146989.33860775744</v>
          </cell>
        </row>
        <row r="36">
          <cell r="AF36">
            <v>146989.33860775744</v>
          </cell>
        </row>
        <row r="37">
          <cell r="AF37">
            <v>42857.787262529208</v>
          </cell>
        </row>
        <row r="38">
          <cell r="AF38">
            <v>104131.55134522823</v>
          </cell>
        </row>
        <row r="39">
          <cell r="AF39">
            <v>104131.55134522823</v>
          </cell>
        </row>
        <row r="40">
          <cell r="AF40">
            <v>104131.55134522823</v>
          </cell>
        </row>
        <row r="41">
          <cell r="AF41">
            <v>135904.06141996395</v>
          </cell>
        </row>
        <row r="42">
          <cell r="AF42">
            <v>58095.69413738836</v>
          </cell>
        </row>
        <row r="43">
          <cell r="AF43">
            <v>77808.367282575593</v>
          </cell>
        </row>
        <row r="45">
          <cell r="AF45">
            <v>11085.277187793474</v>
          </cell>
        </row>
        <row r="49">
          <cell r="AF49">
            <v>21.491769119683525</v>
          </cell>
        </row>
        <row r="50">
          <cell r="AF50">
            <v>21.491769119683525</v>
          </cell>
        </row>
        <row r="51">
          <cell r="AF51">
            <v>6.2663705922558668</v>
          </cell>
        </row>
        <row r="52">
          <cell r="AF52">
            <v>15.225398527427657</v>
          </cell>
        </row>
        <row r="53">
          <cell r="AF53">
            <v>15.225398527427657</v>
          </cell>
        </row>
        <row r="55">
          <cell r="AF55">
            <v>19.870956207642987</v>
          </cell>
        </row>
        <row r="56">
          <cell r="AF56">
            <v>8.4943524276978284</v>
          </cell>
        </row>
        <row r="57">
          <cell r="AF57">
            <v>11.376603779945158</v>
          </cell>
        </row>
        <row r="58">
          <cell r="AF58">
            <v>19.870956207642987</v>
          </cell>
        </row>
        <row r="60">
          <cell r="AF60">
            <v>1.6208129120405381</v>
          </cell>
        </row>
        <row r="63">
          <cell r="AF63">
            <v>0.75</v>
          </cell>
        </row>
        <row r="64">
          <cell r="AF64">
            <v>0.80237454101357886</v>
          </cell>
        </row>
        <row r="65">
          <cell r="AF65">
            <v>14.804337760642138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"/>
      <sheetName val="Q1"/>
      <sheetName val="Q2"/>
      <sheetName val="Q3"/>
      <sheetName val="Q4"/>
      <sheetName val="Q5"/>
      <sheetName val="Q6"/>
      <sheetName val="Q7"/>
      <sheetName val="QQ"/>
      <sheetName val="Expenditure &amp; Saving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Expenditure &amp; Saving"/>
      <sheetName val="Guinea Bissau_mdb"/>
      <sheetName val="Q6"/>
      <sheetName val="Q7"/>
      <sheetName val="Q5"/>
      <sheetName val="ASSUM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20"/>
  <sheetViews>
    <sheetView showGridLines="0" tabSelected="1" zoomScale="80" zoomScaleNormal="80" workbookViewId="0">
      <pane ySplit="9" topLeftCell="A10" activePane="bottomLeft" state="frozenSplit"/>
      <selection pane="bottomLeft" activeCell="B7" sqref="B7:O7"/>
    </sheetView>
  </sheetViews>
  <sheetFormatPr defaultRowHeight="15" outlineLevelRow="1"/>
  <cols>
    <col min="1" max="1" width="2.7109375" style="3" customWidth="1"/>
    <col min="2" max="2" width="69.42578125" style="3" bestFit="1" customWidth="1"/>
    <col min="3" max="6" width="12.42578125" style="7" bestFit="1" customWidth="1"/>
    <col min="7" max="8" width="13.140625" style="7" bestFit="1" customWidth="1"/>
    <col min="9" max="9" width="12.42578125" style="7" customWidth="1"/>
    <col min="10" max="10" width="12.42578125" style="65" bestFit="1" customWidth="1"/>
    <col min="11" max="14" width="12.42578125" style="7" bestFit="1" customWidth="1"/>
    <col min="15" max="15" width="13.7109375" style="25" bestFit="1" customWidth="1"/>
    <col min="16" max="16" width="38.140625" style="3" customWidth="1"/>
    <col min="17" max="25" width="9.140625" style="3"/>
    <col min="26" max="26" width="25" style="3" customWidth="1"/>
    <col min="27" max="27" width="9.140625" style="3"/>
    <col min="28" max="16384" width="9.140625" style="4"/>
  </cols>
  <sheetData>
    <row r="1" spans="1:27">
      <c r="B1" s="1"/>
      <c r="C1" s="2"/>
      <c r="D1" s="2"/>
      <c r="E1" s="2"/>
      <c r="F1" s="2"/>
      <c r="G1" s="2"/>
      <c r="H1" s="2"/>
      <c r="I1" s="2"/>
      <c r="J1" s="64"/>
      <c r="K1" s="2"/>
      <c r="L1" s="46"/>
    </row>
    <row r="2" spans="1:27">
      <c r="B2" s="1"/>
      <c r="C2" s="2"/>
      <c r="D2" s="2"/>
      <c r="E2" s="2"/>
      <c r="F2" s="2"/>
      <c r="G2" s="2"/>
      <c r="H2" s="2"/>
      <c r="I2" s="2"/>
      <c r="J2" s="64"/>
      <c r="K2" s="2"/>
      <c r="L2" s="46"/>
    </row>
    <row r="3" spans="1:27">
      <c r="B3" s="1"/>
      <c r="C3" s="2"/>
      <c r="D3" s="2"/>
      <c r="E3" s="2"/>
      <c r="F3" s="2"/>
      <c r="G3" s="2"/>
      <c r="H3" s="112"/>
      <c r="I3" s="2"/>
      <c r="J3" s="64"/>
      <c r="K3" s="2"/>
      <c r="L3" s="46"/>
      <c r="N3" s="25"/>
    </row>
    <row r="4" spans="1:27">
      <c r="B4" s="1"/>
      <c r="C4" s="2"/>
      <c r="D4" s="2"/>
      <c r="E4" s="2"/>
      <c r="F4" s="2"/>
      <c r="G4" s="2"/>
      <c r="H4" s="2"/>
      <c r="I4" s="2"/>
      <c r="J4" s="64"/>
      <c r="K4" s="2"/>
      <c r="L4" s="46"/>
    </row>
    <row r="5" spans="1:27" ht="16.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27" ht="35.25" customHeight="1">
      <c r="B6" s="121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27" ht="16.5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27" ht="17.25" thickBot="1">
      <c r="B8" s="120" t="s">
        <v>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27" s="6" customFormat="1" ht="35.25" customHeight="1" thickBot="1">
      <c r="A9" s="5"/>
      <c r="B9" s="83" t="s">
        <v>8</v>
      </c>
      <c r="C9" s="84" t="s">
        <v>9</v>
      </c>
      <c r="D9" s="84" t="s">
        <v>1</v>
      </c>
      <c r="E9" s="84" t="s">
        <v>2</v>
      </c>
      <c r="F9" s="84" t="s">
        <v>10</v>
      </c>
      <c r="G9" s="84" t="s">
        <v>3</v>
      </c>
      <c r="H9" s="84" t="s">
        <v>4</v>
      </c>
      <c r="I9" s="84" t="s">
        <v>5</v>
      </c>
      <c r="J9" s="85" t="s">
        <v>64</v>
      </c>
      <c r="K9" s="84" t="s">
        <v>37</v>
      </c>
      <c r="L9" s="84" t="s">
        <v>38</v>
      </c>
      <c r="M9" s="84" t="s">
        <v>61</v>
      </c>
      <c r="N9" s="84" t="s">
        <v>63</v>
      </c>
      <c r="O9" s="86" t="s">
        <v>6</v>
      </c>
      <c r="P9" s="113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3" customFormat="1">
      <c r="C10" s="7"/>
      <c r="D10" s="7"/>
      <c r="E10" s="7"/>
      <c r="F10" s="7"/>
      <c r="G10" s="7"/>
      <c r="H10" s="7"/>
      <c r="I10" s="7"/>
      <c r="J10" s="65"/>
      <c r="K10" s="7"/>
      <c r="L10" s="7"/>
      <c r="M10" s="7"/>
      <c r="N10" s="7"/>
      <c r="O10" s="25"/>
    </row>
    <row r="11" spans="1:27" s="3" customFormat="1" ht="16.5" thickBot="1">
      <c r="B11" s="118" t="s">
        <v>11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27" s="3" customFormat="1">
      <c r="C12" s="7"/>
      <c r="D12" s="7"/>
      <c r="E12" s="7"/>
      <c r="F12" s="7"/>
      <c r="G12" s="7"/>
      <c r="H12" s="7"/>
      <c r="I12" s="7"/>
      <c r="J12" s="65"/>
      <c r="K12" s="7"/>
      <c r="L12" s="7"/>
      <c r="M12" s="7"/>
      <c r="N12" s="7"/>
      <c r="O12" s="25"/>
      <c r="P12" s="114"/>
      <c r="Q12" s="114"/>
      <c r="R12" s="114"/>
      <c r="S12" s="114"/>
      <c r="T12" s="114"/>
      <c r="U12" s="114"/>
      <c r="V12" s="114"/>
      <c r="W12" s="115"/>
      <c r="X12" s="114"/>
      <c r="Y12" s="114"/>
      <c r="Z12" s="114"/>
    </row>
    <row r="13" spans="1:27" ht="15.75" thickBot="1">
      <c r="B13" s="87" t="s">
        <v>12</v>
      </c>
      <c r="C13" s="88">
        <f t="shared" ref="C13:O13" si="0">+C14+C28+C25</f>
        <v>63431.608458439652</v>
      </c>
      <c r="D13" s="88">
        <f t="shared" si="0"/>
        <v>26991.135154798088</v>
      </c>
      <c r="E13" s="88">
        <f t="shared" si="0"/>
        <v>5685.7540007438847</v>
      </c>
      <c r="F13" s="88">
        <f t="shared" si="0"/>
        <v>11921.538336088408</v>
      </c>
      <c r="G13" s="88">
        <f t="shared" si="0"/>
        <v>18305.951899724703</v>
      </c>
      <c r="H13" s="88">
        <f t="shared" si="0"/>
        <v>-17252.53426391289</v>
      </c>
      <c r="I13" s="88">
        <f t="shared" si="0"/>
        <v>3521.7050906314716</v>
      </c>
      <c r="J13" s="88">
        <f t="shared" si="0"/>
        <v>2534.8594088118421</v>
      </c>
      <c r="K13" s="88">
        <f t="shared" si="0"/>
        <v>6773.8914088064657</v>
      </c>
      <c r="L13" s="88">
        <f t="shared" si="0"/>
        <v>2613.9488178940437</v>
      </c>
      <c r="M13" s="88">
        <f t="shared" si="0"/>
        <v>23788.643772439376</v>
      </c>
      <c r="N13" s="88">
        <f t="shared" si="0"/>
        <v>0</v>
      </c>
      <c r="O13" s="89">
        <f t="shared" si="0"/>
        <v>148316.50208446503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7" ht="15.75" thickTop="1">
      <c r="B14" s="90" t="s">
        <v>13</v>
      </c>
      <c r="C14" s="91">
        <f t="shared" ref="C14:O14" si="1">+C15+C19</f>
        <v>32316.762500000001</v>
      </c>
      <c r="D14" s="91">
        <f t="shared" si="1"/>
        <v>24392.965099999998</v>
      </c>
      <c r="E14" s="91">
        <f t="shared" si="1"/>
        <v>3027.7302000000004</v>
      </c>
      <c r="F14" s="91">
        <f t="shared" si="1"/>
        <v>9121.5292000000009</v>
      </c>
      <c r="G14" s="91">
        <f t="shared" si="1"/>
        <v>15805.3284</v>
      </c>
      <c r="H14" s="91">
        <f t="shared" si="1"/>
        <v>-19764.315399999999</v>
      </c>
      <c r="I14" s="91">
        <f t="shared" si="1"/>
        <v>1000</v>
      </c>
      <c r="J14" s="91">
        <f t="shared" si="1"/>
        <v>0</v>
      </c>
      <c r="K14" s="91">
        <f t="shared" si="1"/>
        <v>4160.2</v>
      </c>
      <c r="L14" s="91">
        <f t="shared" si="1"/>
        <v>0</v>
      </c>
      <c r="M14" s="91">
        <f t="shared" si="1"/>
        <v>14800</v>
      </c>
      <c r="N14" s="91">
        <f t="shared" si="1"/>
        <v>0</v>
      </c>
      <c r="O14" s="92">
        <f t="shared" si="1"/>
        <v>84860.2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7" s="10" customFormat="1" ht="19.5">
      <c r="A15" s="8"/>
      <c r="B15" s="9" t="s">
        <v>14</v>
      </c>
      <c r="C15" s="76">
        <f t="shared" ref="C15:O15" si="2">SUM(C16:C17)</f>
        <v>23507.7</v>
      </c>
      <c r="D15" s="76">
        <f t="shared" si="2"/>
        <v>18774.3</v>
      </c>
      <c r="E15" s="76">
        <f t="shared" si="2"/>
        <v>0</v>
      </c>
      <c r="F15" s="76">
        <f t="shared" si="2"/>
        <v>9118</v>
      </c>
      <c r="G15" s="76">
        <f t="shared" si="2"/>
        <v>12000</v>
      </c>
      <c r="H15" s="76">
        <f t="shared" si="2"/>
        <v>1500</v>
      </c>
      <c r="I15" s="76">
        <f t="shared" si="2"/>
        <v>1000</v>
      </c>
      <c r="J15" s="76">
        <f t="shared" si="2"/>
        <v>0</v>
      </c>
      <c r="K15" s="76">
        <f t="shared" si="2"/>
        <v>4160.2</v>
      </c>
      <c r="L15" s="76">
        <f t="shared" si="2"/>
        <v>0</v>
      </c>
      <c r="M15" s="76">
        <f t="shared" si="2"/>
        <v>14800</v>
      </c>
      <c r="N15" s="76">
        <f t="shared" si="2"/>
        <v>0</v>
      </c>
      <c r="O15" s="105">
        <f t="shared" si="2"/>
        <v>84860.2</v>
      </c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8"/>
    </row>
    <row r="16" spans="1:27" s="12" customFormat="1">
      <c r="A16" s="11"/>
      <c r="B16" s="28" t="s">
        <v>15</v>
      </c>
      <c r="C16" s="56">
        <v>23507.7</v>
      </c>
      <c r="D16" s="56">
        <v>18774.3</v>
      </c>
      <c r="E16" s="56">
        <v>0</v>
      </c>
      <c r="F16" s="56">
        <v>9118</v>
      </c>
      <c r="G16" s="56">
        <v>12000</v>
      </c>
      <c r="H16" s="56">
        <v>1500</v>
      </c>
      <c r="I16" s="56">
        <v>1000</v>
      </c>
      <c r="J16" s="56">
        <v>0</v>
      </c>
      <c r="K16" s="56">
        <v>4160.2</v>
      </c>
      <c r="L16" s="56">
        <v>0</v>
      </c>
      <c r="M16" s="56">
        <v>14800</v>
      </c>
      <c r="N16" s="56">
        <v>0</v>
      </c>
      <c r="O16" s="92">
        <f>SUM(C16:N16)</f>
        <v>84860.2</v>
      </c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"/>
    </row>
    <row r="17" spans="1:27" s="12" customFormat="1">
      <c r="A17" s="11"/>
      <c r="B17" s="111" t="s">
        <v>67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92">
        <f t="shared" ref="O17" si="3">SUM(C17:N17)</f>
        <v>0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"/>
    </row>
    <row r="18" spans="1:27" s="12" customFormat="1">
      <c r="A18" s="11"/>
      <c r="B18" s="39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49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"/>
    </row>
    <row r="19" spans="1:27" s="10" customFormat="1">
      <c r="A19" s="8"/>
      <c r="B19" s="33" t="s">
        <v>62</v>
      </c>
      <c r="C19" s="68">
        <f>+C20</f>
        <v>8809.0625</v>
      </c>
      <c r="D19" s="68">
        <f t="shared" ref="D19:N19" si="4">+D20</f>
        <v>5618.6650999999993</v>
      </c>
      <c r="E19" s="68">
        <f t="shared" si="4"/>
        <v>3027.7302000000004</v>
      </c>
      <c r="F19" s="68">
        <f t="shared" si="4"/>
        <v>3.5291999999999999</v>
      </c>
      <c r="G19" s="68">
        <f t="shared" si="4"/>
        <v>3805.3283999999999</v>
      </c>
      <c r="H19" s="68">
        <f t="shared" si="4"/>
        <v>-21264.315399999999</v>
      </c>
      <c r="I19" s="68">
        <f t="shared" si="4"/>
        <v>0</v>
      </c>
      <c r="J19" s="68">
        <f t="shared" si="4"/>
        <v>0</v>
      </c>
      <c r="K19" s="68">
        <f t="shared" si="4"/>
        <v>0</v>
      </c>
      <c r="L19" s="68">
        <f t="shared" si="4"/>
        <v>0</v>
      </c>
      <c r="M19" s="68">
        <f t="shared" si="4"/>
        <v>0</v>
      </c>
      <c r="N19" s="68">
        <f t="shared" si="4"/>
        <v>0</v>
      </c>
      <c r="O19" s="106">
        <f>O20</f>
        <v>4.7748471843078732E-12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8"/>
    </row>
    <row r="20" spans="1:27" s="14" customFormat="1" ht="19.5">
      <c r="A20" s="13"/>
      <c r="B20" s="34" t="s">
        <v>16</v>
      </c>
      <c r="C20" s="62">
        <f xml:space="preserve"> C21+C22+C23</f>
        <v>8809.0625</v>
      </c>
      <c r="D20" s="62">
        <f t="shared" ref="D20:O20" si="5" xml:space="preserve"> D21+D22+D23</f>
        <v>5618.6650999999993</v>
      </c>
      <c r="E20" s="62">
        <f t="shared" si="5"/>
        <v>3027.7302000000004</v>
      </c>
      <c r="F20" s="62">
        <f t="shared" si="5"/>
        <v>3.5291999999999999</v>
      </c>
      <c r="G20" s="62">
        <f t="shared" si="5"/>
        <v>3805.3283999999999</v>
      </c>
      <c r="H20" s="62">
        <f t="shared" si="5"/>
        <v>-21264.315399999999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105">
        <f t="shared" si="5"/>
        <v>4.7748471843078732E-12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3"/>
    </row>
    <row r="21" spans="1:27" s="12" customFormat="1">
      <c r="A21" s="11"/>
      <c r="B21" s="32" t="s">
        <v>17</v>
      </c>
      <c r="C21" s="56">
        <v>8802.9724999999999</v>
      </c>
      <c r="D21" s="56">
        <v>5594.7611999999999</v>
      </c>
      <c r="E21" s="56">
        <v>11853.7665</v>
      </c>
      <c r="F21" s="56">
        <v>0</v>
      </c>
      <c r="G21" s="56">
        <v>3800</v>
      </c>
      <c r="H21" s="56">
        <v>1000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92">
        <f>SUM(C21:N21)</f>
        <v>31051.500200000002</v>
      </c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"/>
    </row>
    <row r="22" spans="1:27" s="12" customFormat="1">
      <c r="A22" s="11"/>
      <c r="B22" s="32" t="s">
        <v>18</v>
      </c>
      <c r="C22" s="56">
        <v>0</v>
      </c>
      <c r="D22" s="56">
        <v>0</v>
      </c>
      <c r="E22" s="56">
        <v>-8828.0324999999993</v>
      </c>
      <c r="F22" s="56">
        <v>0</v>
      </c>
      <c r="G22" s="56">
        <v>0</v>
      </c>
      <c r="H22" s="56">
        <v>-22274.4532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92">
        <f>SUM(C22:N22)</f>
        <v>-31102.485699999997</v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"/>
    </row>
    <row r="23" spans="1:27">
      <c r="B23" s="32" t="s">
        <v>19</v>
      </c>
      <c r="C23" s="56">
        <v>6.09</v>
      </c>
      <c r="D23" s="56">
        <v>23.903899999999762</v>
      </c>
      <c r="E23" s="56">
        <v>1.9962000000002385</v>
      </c>
      <c r="F23" s="56">
        <v>3.5291999999999999</v>
      </c>
      <c r="G23" s="56">
        <v>5.3284000000000002</v>
      </c>
      <c r="H23" s="56">
        <v>10.1378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92">
        <f>SUM(C23:N23)</f>
        <v>50.985500000000002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7">
      <c r="B24" s="32"/>
      <c r="C24" s="78"/>
      <c r="D24" s="78"/>
      <c r="E24" s="67"/>
      <c r="F24" s="67"/>
      <c r="G24" s="67"/>
      <c r="H24" s="67">
        <v>0</v>
      </c>
      <c r="I24" s="67">
        <v>0</v>
      </c>
      <c r="J24" s="67">
        <v>0</v>
      </c>
      <c r="K24" s="67"/>
      <c r="L24" s="67"/>
      <c r="M24" s="67"/>
      <c r="N24" s="67"/>
      <c r="O24" s="49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7">
      <c r="B25" s="93" t="s">
        <v>20</v>
      </c>
      <c r="C25" s="94">
        <f t="shared" ref="C25:N25" si="6">+C26</f>
        <v>0</v>
      </c>
      <c r="D25" s="94">
        <f t="shared" si="6"/>
        <v>0</v>
      </c>
      <c r="E25" s="94">
        <f t="shared" si="6"/>
        <v>0</v>
      </c>
      <c r="F25" s="94">
        <f t="shared" si="6"/>
        <v>0</v>
      </c>
      <c r="G25" s="94">
        <f t="shared" si="6"/>
        <v>0</v>
      </c>
      <c r="H25" s="94">
        <f t="shared" si="6"/>
        <v>0</v>
      </c>
      <c r="I25" s="94">
        <f t="shared" si="6"/>
        <v>0</v>
      </c>
      <c r="J25" s="94">
        <f t="shared" si="6"/>
        <v>0</v>
      </c>
      <c r="K25" s="94">
        <f t="shared" si="6"/>
        <v>0</v>
      </c>
      <c r="L25" s="94">
        <f t="shared" si="6"/>
        <v>0</v>
      </c>
      <c r="M25" s="94">
        <f t="shared" si="6"/>
        <v>0</v>
      </c>
      <c r="N25" s="94">
        <f t="shared" si="6"/>
        <v>0</v>
      </c>
      <c r="O25" s="95">
        <f>+O26</f>
        <v>0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7" s="16" customFormat="1">
      <c r="A26" s="15"/>
      <c r="B26" s="32" t="s">
        <v>21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92">
        <f>SUM(C26:N26)</f>
        <v>0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5"/>
    </row>
    <row r="27" spans="1:27" s="16" customFormat="1">
      <c r="A27" s="15"/>
      <c r="B27" s="32"/>
      <c r="C27" s="60"/>
      <c r="D27" s="60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49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5"/>
    </row>
    <row r="28" spans="1:27">
      <c r="B28" s="93" t="s">
        <v>22</v>
      </c>
      <c r="C28" s="94">
        <f t="shared" ref="C28:N28" si="7">+C29</f>
        <v>31114.845958439651</v>
      </c>
      <c r="D28" s="94">
        <f t="shared" si="7"/>
        <v>2598.17005479809</v>
      </c>
      <c r="E28" s="94">
        <f t="shared" si="7"/>
        <v>2658.0238007438843</v>
      </c>
      <c r="F28" s="94">
        <f t="shared" si="7"/>
        <v>2800.0091360884062</v>
      </c>
      <c r="G28" s="94">
        <f t="shared" si="7"/>
        <v>2500.623499724702</v>
      </c>
      <c r="H28" s="94">
        <f t="shared" si="7"/>
        <v>2511.7811360871101</v>
      </c>
      <c r="I28" s="94">
        <f t="shared" si="7"/>
        <v>2521.7050906314716</v>
      </c>
      <c r="J28" s="94">
        <f t="shared" si="7"/>
        <v>2534.8594088118421</v>
      </c>
      <c r="K28" s="94">
        <f t="shared" si="7"/>
        <v>2613.6914088064659</v>
      </c>
      <c r="L28" s="94">
        <f t="shared" si="7"/>
        <v>2613.9488178940437</v>
      </c>
      <c r="M28" s="94">
        <f t="shared" si="7"/>
        <v>8988.6437724393763</v>
      </c>
      <c r="N28" s="94">
        <f t="shared" si="7"/>
        <v>0</v>
      </c>
      <c r="O28" s="95">
        <f>+O29</f>
        <v>63456.302084465038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7" s="16" customFormat="1">
      <c r="A29" s="15"/>
      <c r="B29" s="32" t="s">
        <v>23</v>
      </c>
      <c r="C29" s="78">
        <v>31114.845958439651</v>
      </c>
      <c r="D29" s="56">
        <v>2598.17005479809</v>
      </c>
      <c r="E29" s="78">
        <v>2658.0238007438843</v>
      </c>
      <c r="F29" s="78">
        <v>2800.0091360884062</v>
      </c>
      <c r="G29" s="78">
        <v>2500.623499724702</v>
      </c>
      <c r="H29" s="78">
        <v>2511.7811360871101</v>
      </c>
      <c r="I29" s="78">
        <v>2521.7050906314716</v>
      </c>
      <c r="J29" s="78">
        <v>2534.8594088118421</v>
      </c>
      <c r="K29" s="78">
        <v>2613.6914088064659</v>
      </c>
      <c r="L29" s="78">
        <v>2613.9488178940437</v>
      </c>
      <c r="M29" s="78">
        <v>8988.6437724393763</v>
      </c>
      <c r="N29" s="78">
        <v>0</v>
      </c>
      <c r="O29" s="92">
        <f>SUM(C29:N29)</f>
        <v>63456.302084465038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5"/>
    </row>
    <row r="30" spans="1:27" s="3" customFormat="1">
      <c r="B30" s="35"/>
      <c r="C30" s="36"/>
      <c r="D30" s="36"/>
      <c r="E30" s="36"/>
      <c r="F30" s="36"/>
      <c r="G30" s="36"/>
      <c r="H30" s="36"/>
      <c r="I30" s="36"/>
      <c r="J30" s="69"/>
      <c r="K30" s="47"/>
      <c r="L30" s="47"/>
      <c r="M30" s="47"/>
      <c r="N30" s="47"/>
      <c r="O30" s="2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7" ht="16.5" thickBot="1">
      <c r="B31" s="118" t="s">
        <v>0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7">
      <c r="B32" s="37"/>
      <c r="C32" s="38"/>
      <c r="D32" s="38"/>
      <c r="E32" s="38"/>
      <c r="F32" s="38"/>
      <c r="G32" s="38"/>
      <c r="H32" s="38"/>
      <c r="I32" s="38"/>
      <c r="J32" s="70"/>
      <c r="K32" s="48"/>
      <c r="L32" s="48"/>
      <c r="M32" s="48"/>
      <c r="N32" s="48"/>
      <c r="O32" s="27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7" s="16" customFormat="1">
      <c r="A33" s="15"/>
      <c r="B33" s="96" t="s">
        <v>24</v>
      </c>
      <c r="C33" s="97">
        <f>+C34+C36+C35</f>
        <v>31100.742387687242</v>
      </c>
      <c r="D33" s="97">
        <f>+D34+D36</f>
        <v>3108.2254209938683</v>
      </c>
      <c r="E33" s="97">
        <f t="shared" ref="E33:N33" si="8">+E34+E36</f>
        <v>5753.4092135010123</v>
      </c>
      <c r="F33" s="97">
        <f t="shared" si="8"/>
        <v>9467.1146622210454</v>
      </c>
      <c r="G33" s="97">
        <f t="shared" si="8"/>
        <v>13121.947358656505</v>
      </c>
      <c r="H33" s="97">
        <f t="shared" si="8"/>
        <v>3195.0437706987746</v>
      </c>
      <c r="I33" s="97">
        <f t="shared" si="8"/>
        <v>3095.0983292203418</v>
      </c>
      <c r="J33" s="97">
        <f>+J34+J36</f>
        <v>3161.9023414833932</v>
      </c>
      <c r="K33" s="97">
        <f>+K34+K36</f>
        <v>42772.410963815426</v>
      </c>
      <c r="L33" s="97">
        <f t="shared" si="8"/>
        <v>3282.9637873379265</v>
      </c>
      <c r="M33" s="97">
        <f t="shared" si="8"/>
        <v>13112.565305224811</v>
      </c>
      <c r="N33" s="97">
        <f t="shared" si="8"/>
        <v>0</v>
      </c>
      <c r="O33" s="98">
        <f>+O34+O36</f>
        <v>131171.42354084036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5"/>
    </row>
    <row r="34" spans="1:27">
      <c r="B34" s="30" t="s">
        <v>25</v>
      </c>
      <c r="C34" s="56">
        <v>364.88918882160203</v>
      </c>
      <c r="D34" s="56">
        <v>364.97204996630302</v>
      </c>
      <c r="E34" s="56">
        <v>364.97465361578304</v>
      </c>
      <c r="F34" s="78">
        <v>6374.4936380965928</v>
      </c>
      <c r="G34" s="78">
        <v>10355.51321220998</v>
      </c>
      <c r="H34" s="78">
        <v>365.131950873439</v>
      </c>
      <c r="I34" s="78">
        <v>365.26603882165904</v>
      </c>
      <c r="J34" s="78">
        <v>365.42954800900299</v>
      </c>
      <c r="K34" s="78">
        <v>39987.328657300161</v>
      </c>
      <c r="L34" s="78">
        <v>366.47536891388199</v>
      </c>
      <c r="M34" s="78">
        <v>10366.487410792726</v>
      </c>
      <c r="N34" s="78">
        <v>0</v>
      </c>
      <c r="O34" s="92">
        <f>SUM(C34:N34)</f>
        <v>69640.961717421131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7" s="24" customFormat="1">
      <c r="A35" s="23"/>
      <c r="B35" s="52" t="s">
        <v>26</v>
      </c>
      <c r="C35" s="55">
        <v>0</v>
      </c>
      <c r="D35" s="55">
        <v>0</v>
      </c>
      <c r="E35" s="55">
        <v>0</v>
      </c>
      <c r="F35" s="55">
        <v>6000</v>
      </c>
      <c r="G35" s="55">
        <v>10000</v>
      </c>
      <c r="H35" s="55">
        <v>0</v>
      </c>
      <c r="I35" s="55">
        <v>0</v>
      </c>
      <c r="J35" s="55">
        <v>0</v>
      </c>
      <c r="K35" s="55">
        <v>39621.322856569997</v>
      </c>
      <c r="L35" s="55">
        <v>0</v>
      </c>
      <c r="M35" s="55">
        <v>10000</v>
      </c>
      <c r="N35" s="55">
        <v>0</v>
      </c>
      <c r="O35" s="107">
        <f>SUM(C35:N35)</f>
        <v>65621.322856569997</v>
      </c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23"/>
    </row>
    <row r="36" spans="1:27">
      <c r="B36" s="39" t="s">
        <v>27</v>
      </c>
      <c r="C36" s="78">
        <v>30735.85319886564</v>
      </c>
      <c r="D36" s="78">
        <v>2743.2533710275652</v>
      </c>
      <c r="E36" s="78">
        <v>5388.4345598852296</v>
      </c>
      <c r="F36" s="78">
        <v>3092.621024124453</v>
      </c>
      <c r="G36" s="78">
        <v>2766.4341464465247</v>
      </c>
      <c r="H36" s="78">
        <v>2829.9118198253354</v>
      </c>
      <c r="I36" s="78">
        <v>2729.8322903986827</v>
      </c>
      <c r="J36" s="78">
        <v>2796.4727934743901</v>
      </c>
      <c r="K36" s="78">
        <v>2785.082306515264</v>
      </c>
      <c r="L36" s="78">
        <v>2916.4884184240445</v>
      </c>
      <c r="M36" s="78">
        <v>2746.0778944320841</v>
      </c>
      <c r="N36" s="78">
        <v>0</v>
      </c>
      <c r="O36" s="92">
        <f>SUM(C36:N36)</f>
        <v>61530.461823419224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7">
      <c r="B37" s="30"/>
      <c r="C37" s="71"/>
      <c r="D37" s="71"/>
      <c r="E37" s="71"/>
      <c r="F37" s="71"/>
      <c r="G37" s="71"/>
      <c r="H37" s="71"/>
      <c r="I37" s="71"/>
      <c r="J37" s="71"/>
      <c r="K37" s="71">
        <v>0</v>
      </c>
      <c r="L37" s="71"/>
      <c r="M37" s="71"/>
      <c r="N37" s="71"/>
      <c r="O37" s="50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7" s="16" customFormat="1">
      <c r="A38" s="15"/>
      <c r="B38" s="96" t="s">
        <v>28</v>
      </c>
      <c r="C38" s="97">
        <f>+C39+C41</f>
        <v>31100.792963575641</v>
      </c>
      <c r="D38" s="97">
        <f>+D39+D41</f>
        <v>3108.2275690075653</v>
      </c>
      <c r="E38" s="97">
        <f t="shared" ref="E38:N38" si="9">+E39+E41</f>
        <v>5753.46584287523</v>
      </c>
      <c r="F38" s="97">
        <f t="shared" si="9"/>
        <v>9457.6631773544523</v>
      </c>
      <c r="G38" s="97">
        <f t="shared" si="9"/>
        <v>13122.001319296525</v>
      </c>
      <c r="H38" s="97">
        <f t="shared" si="9"/>
        <v>3194.9731467053352</v>
      </c>
      <c r="I38" s="97">
        <f t="shared" si="9"/>
        <v>3095.0434573086827</v>
      </c>
      <c r="J38" s="97">
        <f t="shared" si="9"/>
        <v>3161.8114090243903</v>
      </c>
      <c r="K38" s="97">
        <f t="shared" si="9"/>
        <v>3150.590289465264</v>
      </c>
      <c r="L38" s="97">
        <f t="shared" si="9"/>
        <v>3282.7338850840447</v>
      </c>
      <c r="M38" s="97">
        <f t="shared" si="9"/>
        <v>3112.6155556620843</v>
      </c>
      <c r="N38" s="97">
        <f t="shared" si="9"/>
        <v>0</v>
      </c>
      <c r="O38" s="98">
        <f>+O39+O41</f>
        <v>81539.918615359231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5"/>
    </row>
    <row r="39" spans="1:27">
      <c r="B39" s="30" t="s">
        <v>25</v>
      </c>
      <c r="C39" s="78">
        <v>364.93976471000008</v>
      </c>
      <c r="D39" s="78">
        <v>364.97419798000004</v>
      </c>
      <c r="E39" s="78">
        <v>365.03128299000008</v>
      </c>
      <c r="F39" s="78">
        <v>6365.0421532299997</v>
      </c>
      <c r="G39" s="78">
        <v>10355.56717285</v>
      </c>
      <c r="H39" s="78">
        <v>365.06132687999997</v>
      </c>
      <c r="I39" s="78">
        <v>365.21116691000003</v>
      </c>
      <c r="J39" s="78">
        <v>365.3386155500001</v>
      </c>
      <c r="K39" s="78">
        <v>365.50798294999993</v>
      </c>
      <c r="L39" s="78">
        <v>366.24546665999998</v>
      </c>
      <c r="M39" s="78">
        <v>366.53766123000003</v>
      </c>
      <c r="N39" s="78">
        <v>0</v>
      </c>
      <c r="O39" s="92">
        <f>SUM(C39:N39)</f>
        <v>20009.45679194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7" s="24" customFormat="1">
      <c r="A40" s="23"/>
      <c r="B40" s="52" t="s">
        <v>26</v>
      </c>
      <c r="C40" s="55">
        <v>0</v>
      </c>
      <c r="D40" s="55">
        <v>0</v>
      </c>
      <c r="E40" s="55">
        <v>0</v>
      </c>
      <c r="F40" s="55">
        <v>6000</v>
      </c>
      <c r="G40" s="55">
        <v>10000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107">
        <f>SUM(C40:N40)</f>
        <v>16000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23"/>
    </row>
    <row r="41" spans="1:27">
      <c r="B41" s="39" t="s">
        <v>27</v>
      </c>
      <c r="C41" s="78">
        <v>30735.85319886564</v>
      </c>
      <c r="D41" s="78">
        <v>2743.2533710275652</v>
      </c>
      <c r="E41" s="78">
        <v>5388.4345598852296</v>
      </c>
      <c r="F41" s="78">
        <v>3092.621024124453</v>
      </c>
      <c r="G41" s="78">
        <v>2766.4341464465247</v>
      </c>
      <c r="H41" s="78">
        <v>2829.9118198253354</v>
      </c>
      <c r="I41" s="78">
        <v>2729.8322903986827</v>
      </c>
      <c r="J41" s="78">
        <v>2796.4727934743901</v>
      </c>
      <c r="K41" s="78">
        <v>2785.082306515264</v>
      </c>
      <c r="L41" s="78">
        <v>2916.4884184240445</v>
      </c>
      <c r="M41" s="78">
        <v>2746.0778944320841</v>
      </c>
      <c r="N41" s="78">
        <v>0</v>
      </c>
      <c r="O41" s="92">
        <f>SUM(C41:N41)</f>
        <v>61530.461823419224</v>
      </c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7">
      <c r="B42" s="3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50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7">
      <c r="B43" s="96" t="s">
        <v>29</v>
      </c>
      <c r="C43" s="97">
        <f t="shared" ref="C43:O43" si="10">+C44+C45</f>
        <v>0</v>
      </c>
      <c r="D43" s="97">
        <f t="shared" si="10"/>
        <v>0</v>
      </c>
      <c r="E43" s="98">
        <f t="shared" si="10"/>
        <v>0</v>
      </c>
      <c r="F43" s="98">
        <f t="shared" si="10"/>
        <v>0</v>
      </c>
      <c r="G43" s="98">
        <f t="shared" si="10"/>
        <v>0</v>
      </c>
      <c r="H43" s="98">
        <f t="shared" si="10"/>
        <v>0</v>
      </c>
      <c r="I43" s="98">
        <f t="shared" si="10"/>
        <v>0</v>
      </c>
      <c r="J43" s="98">
        <f t="shared" si="10"/>
        <v>0</v>
      </c>
      <c r="K43" s="98">
        <f t="shared" si="10"/>
        <v>39621.322856569997</v>
      </c>
      <c r="L43" s="98">
        <f t="shared" si="10"/>
        <v>0</v>
      </c>
      <c r="M43" s="98">
        <f t="shared" si="10"/>
        <v>10000</v>
      </c>
      <c r="N43" s="98">
        <f t="shared" si="10"/>
        <v>0</v>
      </c>
      <c r="O43" s="99">
        <f t="shared" si="10"/>
        <v>49621.322856569997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7" outlineLevel="1">
      <c r="B44" s="30" t="s">
        <v>25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39621.322856569997</v>
      </c>
      <c r="L44" s="56">
        <v>0</v>
      </c>
      <c r="M44" s="56">
        <v>10000</v>
      </c>
      <c r="N44" s="56">
        <v>0</v>
      </c>
      <c r="O44" s="108">
        <f>SUM(C44:N44)</f>
        <v>49621.322856569997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7" outlineLevel="1">
      <c r="B45" s="40" t="s">
        <v>27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108">
        <f>SUM(C45:N45)</f>
        <v>0</v>
      </c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7">
      <c r="B46" s="30"/>
      <c r="C46" s="56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79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7">
      <c r="B47" s="96" t="s">
        <v>60</v>
      </c>
      <c r="C47" s="97">
        <f>+C48+C49</f>
        <v>0</v>
      </c>
      <c r="D47" s="97">
        <f t="shared" ref="D47:O47" si="11">+D48+D49</f>
        <v>0</v>
      </c>
      <c r="E47" s="97">
        <f t="shared" si="11"/>
        <v>0</v>
      </c>
      <c r="F47" s="97">
        <f t="shared" si="11"/>
        <v>9.5105226200000015</v>
      </c>
      <c r="G47" s="97">
        <f t="shared" si="11"/>
        <v>0</v>
      </c>
      <c r="H47" s="97">
        <f t="shared" si="11"/>
        <v>0</v>
      </c>
      <c r="I47" s="97">
        <f t="shared" si="11"/>
        <v>0</v>
      </c>
      <c r="J47" s="97">
        <f t="shared" si="11"/>
        <v>0</v>
      </c>
      <c r="K47" s="97">
        <f t="shared" si="11"/>
        <v>0</v>
      </c>
      <c r="L47" s="97">
        <f t="shared" si="11"/>
        <v>0</v>
      </c>
      <c r="M47" s="97">
        <f t="shared" si="11"/>
        <v>0</v>
      </c>
      <c r="N47" s="97">
        <f t="shared" si="11"/>
        <v>0</v>
      </c>
      <c r="O47" s="98">
        <f t="shared" si="11"/>
        <v>9.5105226200000015</v>
      </c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7">
      <c r="B48" s="17" t="s">
        <v>25</v>
      </c>
      <c r="C48" s="56">
        <v>0</v>
      </c>
      <c r="D48" s="56">
        <v>0</v>
      </c>
      <c r="E48" s="56">
        <v>0</v>
      </c>
      <c r="F48" s="56">
        <v>9.5105226200000015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108">
        <f>SUM(C48:N48)</f>
        <v>9.5105226200000015</v>
      </c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7">
      <c r="B49" s="17" t="s">
        <v>27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108">
        <f>SUM(C49:N49)</f>
        <v>0</v>
      </c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7">
      <c r="B50" s="3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9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7" s="16" customFormat="1">
      <c r="A51" s="15"/>
      <c r="B51" s="96" t="s">
        <v>39</v>
      </c>
      <c r="C51" s="97">
        <f t="shared" ref="C51:O51" si="12">+C52+C53</f>
        <v>0</v>
      </c>
      <c r="D51" s="97">
        <f t="shared" si="12"/>
        <v>0</v>
      </c>
      <c r="E51" s="97">
        <f t="shared" si="12"/>
        <v>0</v>
      </c>
      <c r="F51" s="97">
        <f t="shared" si="12"/>
        <v>0</v>
      </c>
      <c r="G51" s="97">
        <f t="shared" si="12"/>
        <v>0</v>
      </c>
      <c r="H51" s="97">
        <f t="shared" si="12"/>
        <v>0</v>
      </c>
      <c r="I51" s="97">
        <f t="shared" si="12"/>
        <v>0</v>
      </c>
      <c r="J51" s="97">
        <f t="shared" si="12"/>
        <v>0</v>
      </c>
      <c r="K51" s="97">
        <f t="shared" si="12"/>
        <v>0</v>
      </c>
      <c r="L51" s="97">
        <f t="shared" si="12"/>
        <v>0</v>
      </c>
      <c r="M51" s="97">
        <f t="shared" si="12"/>
        <v>0</v>
      </c>
      <c r="N51" s="97">
        <f t="shared" si="12"/>
        <v>0</v>
      </c>
      <c r="O51" s="98">
        <f t="shared" si="12"/>
        <v>0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5"/>
    </row>
    <row r="52" spans="1:27" outlineLevel="1">
      <c r="B52" s="30" t="s">
        <v>25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92">
        <f>SUM(C52:N52)</f>
        <v>0</v>
      </c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7" ht="14.25" customHeight="1" outlineLevel="1">
      <c r="B53" s="40" t="s">
        <v>27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92">
        <f>SUM(C53:N53)</f>
        <v>0</v>
      </c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7">
      <c r="B54" s="3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50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7" ht="15.75" customHeight="1">
      <c r="B55" s="96" t="s">
        <v>40</v>
      </c>
      <c r="C55" s="97">
        <f>+C56+C57</f>
        <v>0</v>
      </c>
      <c r="D55" s="97">
        <f t="shared" ref="D55:O55" si="13">+D56+D57</f>
        <v>0</v>
      </c>
      <c r="E55" s="97">
        <f t="shared" si="13"/>
        <v>0</v>
      </c>
      <c r="F55" s="97">
        <f t="shared" si="13"/>
        <v>0</v>
      </c>
      <c r="G55" s="97">
        <f t="shared" si="13"/>
        <v>0</v>
      </c>
      <c r="H55" s="97">
        <f t="shared" si="13"/>
        <v>0</v>
      </c>
      <c r="I55" s="97">
        <f t="shared" si="13"/>
        <v>0</v>
      </c>
      <c r="J55" s="97">
        <f t="shared" si="13"/>
        <v>0</v>
      </c>
      <c r="K55" s="97">
        <f t="shared" si="13"/>
        <v>0</v>
      </c>
      <c r="L55" s="97">
        <f t="shared" si="13"/>
        <v>0</v>
      </c>
      <c r="M55" s="97">
        <f t="shared" si="13"/>
        <v>0</v>
      </c>
      <c r="N55" s="97">
        <f t="shared" si="13"/>
        <v>0</v>
      </c>
      <c r="O55" s="98">
        <f t="shared" si="13"/>
        <v>0</v>
      </c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7">
      <c r="B56" s="30" t="s">
        <v>25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92">
        <f>SUM(C56:N56)</f>
        <v>0</v>
      </c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7">
      <c r="B57" s="30" t="s">
        <v>27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92">
        <f>SUM(C57:N57)</f>
        <v>0</v>
      </c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7">
      <c r="B58" s="3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50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7" s="16" customFormat="1">
      <c r="A59" s="15"/>
      <c r="B59" s="96" t="s">
        <v>41</v>
      </c>
      <c r="C59" s="97">
        <f>+C60+C61</f>
        <v>0</v>
      </c>
      <c r="D59" s="97">
        <f t="shared" ref="D59:N59" si="14">+D60+D61</f>
        <v>0</v>
      </c>
      <c r="E59" s="97">
        <f t="shared" si="14"/>
        <v>0</v>
      </c>
      <c r="F59" s="97">
        <f t="shared" si="14"/>
        <v>0</v>
      </c>
      <c r="G59" s="97">
        <f t="shared" si="14"/>
        <v>0</v>
      </c>
      <c r="H59" s="97">
        <f t="shared" si="14"/>
        <v>0</v>
      </c>
      <c r="I59" s="97">
        <f t="shared" si="14"/>
        <v>0</v>
      </c>
      <c r="J59" s="97">
        <f t="shared" si="14"/>
        <v>0</v>
      </c>
      <c r="K59" s="97">
        <f t="shared" si="14"/>
        <v>0</v>
      </c>
      <c r="L59" s="97">
        <f t="shared" si="14"/>
        <v>0</v>
      </c>
      <c r="M59" s="97">
        <f t="shared" si="14"/>
        <v>0</v>
      </c>
      <c r="N59" s="97">
        <f t="shared" si="14"/>
        <v>0</v>
      </c>
      <c r="O59" s="99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5"/>
    </row>
    <row r="60" spans="1:27" ht="14.25">
      <c r="B60" s="30" t="s">
        <v>25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109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7" ht="14.25">
      <c r="B61" s="40" t="s">
        <v>27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109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7" ht="14.25">
      <c r="B62" s="3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7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7" s="16" customFormat="1">
      <c r="A63" s="15"/>
      <c r="B63" s="96" t="s">
        <v>42</v>
      </c>
      <c r="C63" s="97">
        <f>+C64+C65</f>
        <v>0</v>
      </c>
      <c r="D63" s="97">
        <f t="shared" ref="D63:O63" si="15">+D64+D65</f>
        <v>0</v>
      </c>
      <c r="E63" s="97">
        <f t="shared" si="15"/>
        <v>0</v>
      </c>
      <c r="F63" s="97">
        <f t="shared" si="15"/>
        <v>0</v>
      </c>
      <c r="G63" s="97">
        <f t="shared" si="15"/>
        <v>0</v>
      </c>
      <c r="H63" s="97">
        <f t="shared" si="15"/>
        <v>0</v>
      </c>
      <c r="I63" s="97">
        <f t="shared" si="15"/>
        <v>0</v>
      </c>
      <c r="J63" s="97">
        <f t="shared" si="15"/>
        <v>0</v>
      </c>
      <c r="K63" s="97">
        <f t="shared" si="15"/>
        <v>0</v>
      </c>
      <c r="L63" s="97">
        <f t="shared" si="15"/>
        <v>0</v>
      </c>
      <c r="M63" s="97">
        <f t="shared" si="15"/>
        <v>0</v>
      </c>
      <c r="N63" s="97">
        <f t="shared" si="15"/>
        <v>0</v>
      </c>
      <c r="O63" s="98">
        <f t="shared" si="15"/>
        <v>0</v>
      </c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5"/>
    </row>
    <row r="64" spans="1:27">
      <c r="B64" s="30" t="s">
        <v>25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92">
        <f>SUM(C64:N64)</f>
        <v>0</v>
      </c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7">
      <c r="B65" s="40" t="s">
        <v>27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92">
        <f>SUM(C65:N65)</f>
        <v>0</v>
      </c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7">
      <c r="B66" s="3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50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7">
      <c r="B67" s="96" t="s">
        <v>43</v>
      </c>
      <c r="C67" s="97">
        <f t="shared" ref="C67:N67" si="16">+C68+C69</f>
        <v>0</v>
      </c>
      <c r="D67" s="97">
        <f t="shared" si="16"/>
        <v>0</v>
      </c>
      <c r="E67" s="97">
        <f t="shared" si="16"/>
        <v>0</v>
      </c>
      <c r="F67" s="97">
        <f t="shared" si="16"/>
        <v>0</v>
      </c>
      <c r="G67" s="97">
        <f t="shared" si="16"/>
        <v>0</v>
      </c>
      <c r="H67" s="97">
        <f t="shared" si="16"/>
        <v>0</v>
      </c>
      <c r="I67" s="97">
        <f t="shared" si="16"/>
        <v>0</v>
      </c>
      <c r="J67" s="97">
        <f t="shared" si="16"/>
        <v>0</v>
      </c>
      <c r="K67" s="97">
        <f t="shared" si="16"/>
        <v>0</v>
      </c>
      <c r="L67" s="97">
        <f t="shared" si="16"/>
        <v>0</v>
      </c>
      <c r="M67" s="97">
        <f t="shared" si="16"/>
        <v>0</v>
      </c>
      <c r="N67" s="97">
        <f t="shared" si="16"/>
        <v>0</v>
      </c>
      <c r="O67" s="99">
        <f>+O68+O69</f>
        <v>0</v>
      </c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7" outlineLevel="1">
      <c r="B68" s="30" t="s">
        <v>25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92">
        <f>SUM(C68:N68)</f>
        <v>0</v>
      </c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7" outlineLevel="1">
      <c r="B69" s="40" t="s">
        <v>27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92">
        <f>SUM(C69:N69)</f>
        <v>0</v>
      </c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7">
      <c r="B70" s="4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50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7">
      <c r="B71" s="96" t="s">
        <v>44</v>
      </c>
      <c r="C71" s="97">
        <f>+C72+C73</f>
        <v>0</v>
      </c>
      <c r="D71" s="97">
        <f t="shared" ref="D71:N71" si="17">+D72+D73</f>
        <v>0</v>
      </c>
      <c r="E71" s="97">
        <f t="shared" si="17"/>
        <v>0</v>
      </c>
      <c r="F71" s="97">
        <f t="shared" si="17"/>
        <v>0</v>
      </c>
      <c r="G71" s="97">
        <f t="shared" si="17"/>
        <v>0</v>
      </c>
      <c r="H71" s="97">
        <f t="shared" si="17"/>
        <v>0</v>
      </c>
      <c r="I71" s="97">
        <f t="shared" si="17"/>
        <v>0</v>
      </c>
      <c r="J71" s="97">
        <f t="shared" si="17"/>
        <v>0</v>
      </c>
      <c r="K71" s="97">
        <f t="shared" si="17"/>
        <v>0</v>
      </c>
      <c r="L71" s="97">
        <f t="shared" si="17"/>
        <v>0</v>
      </c>
      <c r="M71" s="97">
        <f t="shared" si="17"/>
        <v>0</v>
      </c>
      <c r="N71" s="97">
        <f t="shared" si="17"/>
        <v>0</v>
      </c>
      <c r="O71" s="98">
        <f>+O72+O73</f>
        <v>0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7" outlineLevel="1">
      <c r="B72" s="30" t="s">
        <v>25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92">
        <f>SUM(C72:N72)</f>
        <v>0</v>
      </c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7" outlineLevel="1">
      <c r="B73" s="40" t="s">
        <v>27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92">
        <f>SUM(C73:N73)</f>
        <v>0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7">
      <c r="B74" s="4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50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7" s="16" customFormat="1">
      <c r="A75" s="15"/>
      <c r="B75" s="96" t="s">
        <v>45</v>
      </c>
      <c r="C75" s="97">
        <f t="shared" ref="C75:N75" si="18">SUM(C76:C77)</f>
        <v>0</v>
      </c>
      <c r="D75" s="97">
        <f t="shared" si="18"/>
        <v>0</v>
      </c>
      <c r="E75" s="97">
        <f t="shared" si="18"/>
        <v>0</v>
      </c>
      <c r="F75" s="97">
        <f t="shared" si="18"/>
        <v>0</v>
      </c>
      <c r="G75" s="97">
        <f t="shared" si="18"/>
        <v>0</v>
      </c>
      <c r="H75" s="97">
        <f t="shared" si="18"/>
        <v>0</v>
      </c>
      <c r="I75" s="97">
        <f t="shared" si="18"/>
        <v>0</v>
      </c>
      <c r="J75" s="97">
        <f t="shared" si="18"/>
        <v>0</v>
      </c>
      <c r="K75" s="97">
        <f t="shared" si="18"/>
        <v>0</v>
      </c>
      <c r="L75" s="97">
        <f t="shared" si="18"/>
        <v>0</v>
      </c>
      <c r="M75" s="97">
        <f t="shared" si="18"/>
        <v>0</v>
      </c>
      <c r="N75" s="97">
        <f t="shared" si="18"/>
        <v>0</v>
      </c>
      <c r="O75" s="99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5"/>
    </row>
    <row r="76" spans="1:27" s="16" customFormat="1">
      <c r="A76" s="15"/>
      <c r="B76" s="30" t="s">
        <v>25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92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5"/>
    </row>
    <row r="77" spans="1:27" s="16" customFormat="1">
      <c r="A77" s="15"/>
      <c r="B77" s="40" t="s">
        <v>27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92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5"/>
    </row>
    <row r="78" spans="1:27">
      <c r="B78" s="3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50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7">
      <c r="B79" s="96" t="s">
        <v>46</v>
      </c>
      <c r="C79" s="97">
        <f t="shared" ref="C79:O79" si="19">SUM(C80:C81)</f>
        <v>-5.0575888398043389E-2</v>
      </c>
      <c r="D79" s="97">
        <f t="shared" si="19"/>
        <v>-2.1480136970239982E-3</v>
      </c>
      <c r="E79" s="97">
        <f t="shared" si="19"/>
        <v>-5.662937421703873E-2</v>
      </c>
      <c r="F79" s="97">
        <f t="shared" si="19"/>
        <v>-5.9037753406910198E-2</v>
      </c>
      <c r="G79" s="97">
        <f t="shared" si="19"/>
        <v>-5.3960640019795392E-2</v>
      </c>
      <c r="H79" s="97">
        <f t="shared" si="19"/>
        <v>7.0623993439028254E-2</v>
      </c>
      <c r="I79" s="97">
        <f t="shared" si="19"/>
        <v>5.48719116590064E-2</v>
      </c>
      <c r="J79" s="97">
        <f t="shared" si="19"/>
        <v>9.0932459002885935E-2</v>
      </c>
      <c r="K79" s="97">
        <f t="shared" si="19"/>
        <v>0.49781778016040334</v>
      </c>
      <c r="L79" s="97">
        <f t="shared" si="19"/>
        <v>0.22990225388201679</v>
      </c>
      <c r="M79" s="97">
        <f t="shared" si="19"/>
        <v>-5.0250437274371507E-2</v>
      </c>
      <c r="N79" s="97">
        <f t="shared" si="19"/>
        <v>0</v>
      </c>
      <c r="O79" s="98">
        <f t="shared" si="19"/>
        <v>0.67154629113015751</v>
      </c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7">
      <c r="B80" s="30" t="s">
        <v>25</v>
      </c>
      <c r="C80" s="71">
        <v>-5.0575888398043389E-2</v>
      </c>
      <c r="D80" s="71">
        <v>-2.1480136970239982E-3</v>
      </c>
      <c r="E80" s="71">
        <v>-5.662937421703873E-2</v>
      </c>
      <c r="F80" s="71">
        <v>-5.9037753406910198E-2</v>
      </c>
      <c r="G80" s="71">
        <v>-5.3960640019795392E-2</v>
      </c>
      <c r="H80" s="71">
        <v>7.0623993439028254E-2</v>
      </c>
      <c r="I80" s="71">
        <v>5.48719116590064E-2</v>
      </c>
      <c r="J80" s="71">
        <v>9.0932459002885935E-2</v>
      </c>
      <c r="K80" s="71">
        <v>0.49781778016040334</v>
      </c>
      <c r="L80" s="71">
        <v>0.22990225388201679</v>
      </c>
      <c r="M80" s="71">
        <v>-5.0250437274371507E-2</v>
      </c>
      <c r="N80" s="71">
        <v>0</v>
      </c>
      <c r="O80" s="92">
        <f>SUM(C80:N80)</f>
        <v>0.67154629113015751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7" ht="17.25" customHeight="1">
      <c r="B81" s="40" t="s">
        <v>27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92">
        <f>SUM(C81:N81)</f>
        <v>0</v>
      </c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7">
      <c r="B82" s="42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50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7" s="16" customFormat="1">
      <c r="A83" s="15"/>
      <c r="B83" s="96" t="s">
        <v>47</v>
      </c>
      <c r="C83" s="97">
        <f t="shared" ref="C83:N83" si="20">SUM(C84:C85)</f>
        <v>0</v>
      </c>
      <c r="D83" s="97">
        <f t="shared" si="20"/>
        <v>0</v>
      </c>
      <c r="E83" s="98">
        <f t="shared" si="20"/>
        <v>0</v>
      </c>
      <c r="F83" s="98">
        <f t="shared" si="20"/>
        <v>0</v>
      </c>
      <c r="G83" s="98">
        <f t="shared" si="20"/>
        <v>0</v>
      </c>
      <c r="H83" s="98">
        <f t="shared" si="20"/>
        <v>0</v>
      </c>
      <c r="I83" s="98">
        <f t="shared" si="20"/>
        <v>0</v>
      </c>
      <c r="J83" s="98">
        <f t="shared" si="20"/>
        <v>0</v>
      </c>
      <c r="K83" s="98">
        <f t="shared" si="20"/>
        <v>0</v>
      </c>
      <c r="L83" s="98">
        <f t="shared" si="20"/>
        <v>0</v>
      </c>
      <c r="M83" s="98">
        <f t="shared" si="20"/>
        <v>0</v>
      </c>
      <c r="N83" s="98">
        <f t="shared" si="20"/>
        <v>0</v>
      </c>
      <c r="O83" s="99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5"/>
    </row>
    <row r="84" spans="1:27" s="16" customFormat="1">
      <c r="A84" s="15"/>
      <c r="B84" s="30" t="s">
        <v>25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92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5"/>
    </row>
    <row r="85" spans="1:27" s="16" customFormat="1">
      <c r="A85" s="15"/>
      <c r="B85" s="40" t="s">
        <v>27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92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5"/>
    </row>
    <row r="86" spans="1:27" s="3" customFormat="1">
      <c r="B86" s="43"/>
      <c r="C86" s="36"/>
      <c r="D86" s="36"/>
      <c r="E86" s="36"/>
      <c r="F86" s="36"/>
      <c r="G86" s="36"/>
      <c r="H86" s="36"/>
      <c r="I86" s="36"/>
      <c r="J86" s="69"/>
      <c r="K86" s="47"/>
      <c r="L86" s="47"/>
      <c r="M86" s="47"/>
      <c r="N86" s="47"/>
      <c r="O86" s="2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7" ht="16.5" thickBot="1">
      <c r="B87" s="118" t="s">
        <v>30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7">
      <c r="B88" s="38"/>
      <c r="C88" s="38"/>
      <c r="D88" s="38"/>
      <c r="E88" s="38"/>
      <c r="F88" s="44"/>
      <c r="G88" s="45"/>
      <c r="H88" s="45"/>
      <c r="I88" s="45"/>
      <c r="J88" s="70"/>
      <c r="K88" s="48"/>
      <c r="L88" s="48"/>
      <c r="M88" s="48"/>
      <c r="N88" s="48"/>
      <c r="O88" s="27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7" ht="15.75" thickBot="1">
      <c r="B89" s="100" t="s">
        <v>48</v>
      </c>
      <c r="C89" s="101">
        <f>+C90+C96</f>
        <v>4908.2927773653983</v>
      </c>
      <c r="D89" s="101">
        <f>+D90+D96</f>
        <v>5001.3839931012672</v>
      </c>
      <c r="E89" s="101">
        <f t="shared" ref="E89:N89" si="21">+E90+E96</f>
        <v>7732.8367722871471</v>
      </c>
      <c r="F89" s="101">
        <f t="shared" si="21"/>
        <v>3156.1522646708563</v>
      </c>
      <c r="G89" s="101">
        <f t="shared" si="21"/>
        <v>3897.7350930794619</v>
      </c>
      <c r="H89" s="101">
        <f t="shared" si="21"/>
        <v>5852.3273438487049</v>
      </c>
      <c r="I89" s="101">
        <f t="shared" si="21"/>
        <v>7139.3585595461427</v>
      </c>
      <c r="J89" s="101">
        <f t="shared" si="21"/>
        <v>6062.4856644066931</v>
      </c>
      <c r="K89" s="101">
        <f t="shared" si="21"/>
        <v>7778.3646734893227</v>
      </c>
      <c r="L89" s="101">
        <f t="shared" si="21"/>
        <v>2595.641796943758</v>
      </c>
      <c r="M89" s="101">
        <f t="shared" si="21"/>
        <v>3297.3020677785762</v>
      </c>
      <c r="N89" s="101">
        <f t="shared" si="21"/>
        <v>0</v>
      </c>
      <c r="O89" s="102">
        <f>+O90+O96</f>
        <v>57421.881006517324</v>
      </c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7" ht="15.75" thickTop="1">
      <c r="B90" s="103" t="s">
        <v>31</v>
      </c>
      <c r="C90" s="97">
        <f>+C91+C93+C94</f>
        <v>4671.3804979961415</v>
      </c>
      <c r="D90" s="97">
        <f t="shared" ref="D90:O90" si="22">+D91+D93+D94</f>
        <v>4816.2221436737673</v>
      </c>
      <c r="E90" s="97">
        <f t="shared" si="22"/>
        <v>7558.1499159508012</v>
      </c>
      <c r="F90" s="97">
        <f t="shared" si="22"/>
        <v>2986.0016303119701</v>
      </c>
      <c r="G90" s="97">
        <f t="shared" si="22"/>
        <v>3713.3821533435848</v>
      </c>
      <c r="H90" s="97">
        <f t="shared" si="22"/>
        <v>5673.3893661862294</v>
      </c>
      <c r="I90" s="97">
        <f t="shared" si="22"/>
        <v>6966.3101976968692</v>
      </c>
      <c r="J90" s="97">
        <f t="shared" si="22"/>
        <v>5891.8688195427912</v>
      </c>
      <c r="K90" s="97">
        <f t="shared" si="22"/>
        <v>7594.4727515914183</v>
      </c>
      <c r="L90" s="97">
        <f t="shared" si="22"/>
        <v>2428.2294168673343</v>
      </c>
      <c r="M90" s="97">
        <f t="shared" si="22"/>
        <v>3125.6353924548862</v>
      </c>
      <c r="N90" s="97">
        <f t="shared" si="22"/>
        <v>0</v>
      </c>
      <c r="O90" s="98">
        <f t="shared" si="22"/>
        <v>55425.042285615789</v>
      </c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7">
      <c r="B91" s="30" t="s">
        <v>32</v>
      </c>
      <c r="C91" s="81">
        <v>4669.0844524815166</v>
      </c>
      <c r="D91" s="78">
        <v>4813.8806119837673</v>
      </c>
      <c r="E91" s="78">
        <v>7555.9217804438149</v>
      </c>
      <c r="F91" s="78">
        <v>2981.94291724197</v>
      </c>
      <c r="G91" s="78">
        <v>3706.9575568935848</v>
      </c>
      <c r="H91" s="78">
        <v>5672.4336168662294</v>
      </c>
      <c r="I91" s="78">
        <v>6962.8571431339396</v>
      </c>
      <c r="J91" s="78">
        <v>5888.9524204547915</v>
      </c>
      <c r="K91" s="78">
        <v>7592.2065677170112</v>
      </c>
      <c r="L91" s="78">
        <v>2427.3905031373342</v>
      </c>
      <c r="M91" s="78">
        <v>3124.4493208948861</v>
      </c>
      <c r="N91" s="78">
        <v>0</v>
      </c>
      <c r="O91" s="92">
        <f>SUM(C91:N91)</f>
        <v>55396.076891248842</v>
      </c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7" s="24" customFormat="1">
      <c r="A92" s="23"/>
      <c r="B92" s="52" t="s">
        <v>26</v>
      </c>
      <c r="C92" s="82">
        <v>4592.0917804883748</v>
      </c>
      <c r="D92" s="59">
        <v>4683.0633972399992</v>
      </c>
      <c r="E92" s="59">
        <v>7415.1678634489563</v>
      </c>
      <c r="F92" s="59">
        <v>2804.6147433000001</v>
      </c>
      <c r="G92" s="59">
        <v>3543.4394794499999</v>
      </c>
      <c r="H92" s="59">
        <v>5564.2116328399998</v>
      </c>
      <c r="I92" s="59">
        <v>6906.1090522994355</v>
      </c>
      <c r="J92" s="59">
        <v>5832.7981438600009</v>
      </c>
      <c r="K92" s="59">
        <v>7538.0007086039232</v>
      </c>
      <c r="L92" s="59">
        <v>2374.08029923</v>
      </c>
      <c r="M92" s="59">
        <v>3077.8965479500002</v>
      </c>
      <c r="N92" s="59">
        <v>0</v>
      </c>
      <c r="O92" s="107">
        <f>SUM(C92:N92)</f>
        <v>54331.4736487107</v>
      </c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23"/>
    </row>
    <row r="93" spans="1:27">
      <c r="B93" s="30" t="s">
        <v>33</v>
      </c>
      <c r="C93" s="81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92">
        <f>SUM(C93:N93)</f>
        <v>0</v>
      </c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7">
      <c r="B94" s="30" t="s">
        <v>34</v>
      </c>
      <c r="C94" s="81">
        <v>2.2960455146249998</v>
      </c>
      <c r="D94" s="78">
        <v>2.3415316900000001</v>
      </c>
      <c r="E94" s="78">
        <v>2.2281355069860003</v>
      </c>
      <c r="F94" s="78">
        <v>4.0587130699999996</v>
      </c>
      <c r="G94" s="78">
        <v>6.4245964500000001</v>
      </c>
      <c r="H94" s="78">
        <v>0.95574932000000001</v>
      </c>
      <c r="I94" s="78">
        <v>3.4530545629292</v>
      </c>
      <c r="J94" s="78">
        <v>2.9163990879999999</v>
      </c>
      <c r="K94" s="78">
        <v>2.266183874407</v>
      </c>
      <c r="L94" s="78">
        <v>0.83891373000000002</v>
      </c>
      <c r="M94" s="78">
        <v>1.18607156</v>
      </c>
      <c r="N94" s="78">
        <v>0</v>
      </c>
      <c r="O94" s="92">
        <f>SUM(C94:N94)</f>
        <v>28.965394366947198</v>
      </c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7" s="12" customFormat="1">
      <c r="A95" s="11"/>
      <c r="B95" s="52" t="s">
        <v>26</v>
      </c>
      <c r="C95" s="55">
        <v>2.2960455146249998</v>
      </c>
      <c r="D95" s="55">
        <v>2.3415316900000001</v>
      </c>
      <c r="E95" s="55">
        <v>2.2281355069860003</v>
      </c>
      <c r="F95" s="55">
        <v>4.0587130699999996</v>
      </c>
      <c r="G95" s="55">
        <v>6.4245964500000001</v>
      </c>
      <c r="H95" s="55">
        <v>0.95574932000000001</v>
      </c>
      <c r="I95" s="55">
        <v>3.4530545629292</v>
      </c>
      <c r="J95" s="55">
        <v>2.9163990879999999</v>
      </c>
      <c r="K95" s="67">
        <v>2.266183874407</v>
      </c>
      <c r="L95" s="55">
        <v>0.83891373000000002</v>
      </c>
      <c r="M95" s="55">
        <v>1.18607156</v>
      </c>
      <c r="N95" s="78">
        <v>0</v>
      </c>
      <c r="O95" s="107">
        <f>SUM(C95:N95)</f>
        <v>28.965394366947198</v>
      </c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"/>
    </row>
    <row r="96" spans="1:27">
      <c r="B96" s="96" t="s">
        <v>35</v>
      </c>
      <c r="C96" s="97">
        <f>+C97+C98+C99</f>
        <v>236.91227936925716</v>
      </c>
      <c r="D96" s="97">
        <f t="shared" ref="D96:N96" si="23">+D97+D98+D99</f>
        <v>185.16184942749999</v>
      </c>
      <c r="E96" s="97">
        <f t="shared" si="23"/>
        <v>174.68685633634598</v>
      </c>
      <c r="F96" s="97">
        <f t="shared" si="23"/>
        <v>170.15063435888609</v>
      </c>
      <c r="G96" s="97">
        <f t="shared" si="23"/>
        <v>184.35293973587719</v>
      </c>
      <c r="H96" s="97">
        <f t="shared" si="23"/>
        <v>178.93797766247525</v>
      </c>
      <c r="I96" s="97">
        <f t="shared" si="23"/>
        <v>173.04836184927336</v>
      </c>
      <c r="J96" s="97">
        <f t="shared" si="23"/>
        <v>170.61684486390192</v>
      </c>
      <c r="K96" s="97">
        <f t="shared" si="23"/>
        <v>183.89192189790418</v>
      </c>
      <c r="L96" s="97">
        <f t="shared" si="23"/>
        <v>167.41238007642369</v>
      </c>
      <c r="M96" s="97">
        <f t="shared" si="23"/>
        <v>171.66667532369004</v>
      </c>
      <c r="N96" s="97">
        <f t="shared" si="23"/>
        <v>0</v>
      </c>
      <c r="O96" s="99">
        <f>+O97+O98+O99</f>
        <v>1996.8387209015348</v>
      </c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7">
      <c r="B97" s="30" t="s">
        <v>32</v>
      </c>
      <c r="C97" s="78">
        <v>236.91227936925716</v>
      </c>
      <c r="D97" s="78">
        <v>185.16184942749999</v>
      </c>
      <c r="E97" s="78">
        <v>174.68685633634598</v>
      </c>
      <c r="F97" s="78">
        <v>170.15063435888609</v>
      </c>
      <c r="G97" s="78">
        <v>184.35293973587719</v>
      </c>
      <c r="H97" s="78">
        <v>178.93797766247525</v>
      </c>
      <c r="I97" s="78">
        <v>173.04836184927336</v>
      </c>
      <c r="J97" s="78">
        <v>170.61684486390192</v>
      </c>
      <c r="K97" s="78">
        <v>183.89192189790418</v>
      </c>
      <c r="L97" s="78">
        <v>167.41238007642369</v>
      </c>
      <c r="M97" s="78">
        <v>171.66667532369004</v>
      </c>
      <c r="N97" s="78">
        <v>0</v>
      </c>
      <c r="O97" s="92">
        <f>SUM(C97:N97)</f>
        <v>1996.8387209015348</v>
      </c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7">
      <c r="B98" s="30" t="s">
        <v>33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92">
        <f>SUM(C98:N98)</f>
        <v>0</v>
      </c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7">
      <c r="B99" s="30" t="s">
        <v>34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92">
        <f>SUM(C99:N99)</f>
        <v>0</v>
      </c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7">
      <c r="B100" s="30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92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7" ht="15.75" thickBot="1">
      <c r="A101" s="4"/>
      <c r="B101" s="100" t="s">
        <v>49</v>
      </c>
      <c r="C101" s="101">
        <f t="shared" ref="C101:N101" si="24">+C102+C108</f>
        <v>4905.5710751792567</v>
      </c>
      <c r="D101" s="101">
        <f t="shared" si="24"/>
        <v>5001.3991031174992</v>
      </c>
      <c r="E101" s="101">
        <f t="shared" si="24"/>
        <v>4774.3101706863472</v>
      </c>
      <c r="F101" s="101">
        <f t="shared" si="24"/>
        <v>2468.2619007888861</v>
      </c>
      <c r="G101" s="101">
        <f t="shared" si="24"/>
        <v>3203.7270670858775</v>
      </c>
      <c r="H101" s="101">
        <f t="shared" si="24"/>
        <v>2199.5237945624754</v>
      </c>
      <c r="I101" s="101">
        <f t="shared" si="24"/>
        <v>7133.4321929432735</v>
      </c>
      <c r="J101" s="101">
        <f t="shared" si="24"/>
        <v>6062.3663347719012</v>
      </c>
      <c r="K101" s="101">
        <f t="shared" si="24"/>
        <v>4771.8236408079047</v>
      </c>
      <c r="L101" s="101">
        <f t="shared" si="24"/>
        <v>1899.0805219264237</v>
      </c>
      <c r="M101" s="101">
        <f t="shared" si="24"/>
        <v>2591.6094474336901</v>
      </c>
      <c r="N101" s="101">
        <f t="shared" si="24"/>
        <v>0</v>
      </c>
      <c r="O101" s="104">
        <f>+O102+O108</f>
        <v>45011.105249303539</v>
      </c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7" ht="15" customHeight="1" thickTop="1">
      <c r="A102" s="4"/>
      <c r="B102" s="103" t="s">
        <v>31</v>
      </c>
      <c r="C102" s="97">
        <f>+C103+C105+C106</f>
        <v>4668.6587958099999</v>
      </c>
      <c r="D102" s="97">
        <f t="shared" ref="D102:N102" si="25">+D103+D105+D106</f>
        <v>4816.2372536899993</v>
      </c>
      <c r="E102" s="97">
        <f t="shared" si="25"/>
        <v>4599.6233143500012</v>
      </c>
      <c r="F102" s="97">
        <f t="shared" si="25"/>
        <v>2298.1112664299999</v>
      </c>
      <c r="G102" s="97">
        <f t="shared" si="25"/>
        <v>3019.3741273500004</v>
      </c>
      <c r="H102" s="97">
        <f t="shared" si="25"/>
        <v>2020.5858169000001</v>
      </c>
      <c r="I102" s="97">
        <f t="shared" si="25"/>
        <v>6960.383831094</v>
      </c>
      <c r="J102" s="97">
        <f t="shared" si="25"/>
        <v>5891.7494899079993</v>
      </c>
      <c r="K102" s="97">
        <f t="shared" si="25"/>
        <v>4587.9317189100002</v>
      </c>
      <c r="L102" s="97">
        <f t="shared" si="25"/>
        <v>1731.66814185</v>
      </c>
      <c r="M102" s="97">
        <f t="shared" si="25"/>
        <v>2419.9427721100001</v>
      </c>
      <c r="N102" s="97">
        <f t="shared" si="25"/>
        <v>0</v>
      </c>
      <c r="O102" s="98">
        <f>+O103+O105+O106</f>
        <v>43014.266528402004</v>
      </c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7">
      <c r="A103" s="4"/>
      <c r="B103" s="30" t="s">
        <v>32</v>
      </c>
      <c r="C103" s="78">
        <v>4666.3641462999994</v>
      </c>
      <c r="D103" s="78">
        <v>4813.8957219999993</v>
      </c>
      <c r="E103" s="78">
        <v>4597.3950956000008</v>
      </c>
      <c r="F103" s="78">
        <v>2294.0525533599998</v>
      </c>
      <c r="G103" s="78">
        <v>3012.9495309000004</v>
      </c>
      <c r="H103" s="78">
        <v>2019.6300675800001</v>
      </c>
      <c r="I103" s="78">
        <v>6956.9328909300002</v>
      </c>
      <c r="J103" s="78">
        <v>5888.8330908199996</v>
      </c>
      <c r="K103" s="78">
        <v>4585.6656640500005</v>
      </c>
      <c r="L103" s="78">
        <v>1730.8292281199999</v>
      </c>
      <c r="M103" s="78">
        <v>2418.75670055</v>
      </c>
      <c r="N103" s="78">
        <v>0</v>
      </c>
      <c r="O103" s="92">
        <f>SUM(C103:N103)</f>
        <v>42985.304690210003</v>
      </c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7" s="24" customFormat="1">
      <c r="B104" s="31" t="s">
        <v>26</v>
      </c>
      <c r="C104" s="55">
        <v>4589.2987613099995</v>
      </c>
      <c r="D104" s="55">
        <v>4683.0633972399992</v>
      </c>
      <c r="E104" s="55">
        <v>4456.4372544200005</v>
      </c>
      <c r="F104" s="55">
        <v>2117.42614521</v>
      </c>
      <c r="G104" s="55">
        <v>2849.1929041100002</v>
      </c>
      <c r="H104" s="55">
        <v>1911.4986301500001</v>
      </c>
      <c r="I104" s="55">
        <v>6900.2548180499998</v>
      </c>
      <c r="J104" s="55">
        <v>5832.79814386</v>
      </c>
      <c r="K104" s="55">
        <v>4532.1099637500001</v>
      </c>
      <c r="L104" s="55">
        <v>1677.8274780699999</v>
      </c>
      <c r="M104" s="55">
        <v>2372.1431232899999</v>
      </c>
      <c r="N104" s="55">
        <v>0</v>
      </c>
      <c r="O104" s="107">
        <f>SUM(C104:N104)</f>
        <v>41922.050619459995</v>
      </c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23"/>
    </row>
    <row r="105" spans="1:27">
      <c r="A105" s="4"/>
      <c r="B105" s="30" t="s">
        <v>33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92">
        <f>SUM(C105:N105)</f>
        <v>0</v>
      </c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7">
      <c r="A106" s="4"/>
      <c r="B106" s="30" t="s">
        <v>34</v>
      </c>
      <c r="C106" s="78">
        <v>2.2946495100000006</v>
      </c>
      <c r="D106" s="78">
        <v>2.3415316900000005</v>
      </c>
      <c r="E106" s="78">
        <v>2.2282187500000004</v>
      </c>
      <c r="F106" s="78">
        <v>4.0587130699999996</v>
      </c>
      <c r="G106" s="78">
        <v>6.4245964500000001</v>
      </c>
      <c r="H106" s="78">
        <v>0.95574932000000001</v>
      </c>
      <c r="I106" s="78">
        <v>3.4509401640000008</v>
      </c>
      <c r="J106" s="78">
        <v>2.9163990880000004</v>
      </c>
      <c r="K106" s="78">
        <v>2.2660548599999997</v>
      </c>
      <c r="L106" s="78">
        <v>0.83891373000000014</v>
      </c>
      <c r="M106" s="78">
        <v>1.18607156</v>
      </c>
      <c r="N106" s="78">
        <v>0</v>
      </c>
      <c r="O106" s="92">
        <f>SUM(C106:N106)</f>
        <v>28.961838192000002</v>
      </c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7" s="24" customFormat="1">
      <c r="B107" s="31" t="s">
        <v>26</v>
      </c>
      <c r="C107" s="55">
        <v>2.2946495100000006</v>
      </c>
      <c r="D107" s="55">
        <v>2.3415316900000005</v>
      </c>
      <c r="E107" s="55">
        <v>2.2282187500000004</v>
      </c>
      <c r="F107" s="55">
        <v>4.0587130699999996</v>
      </c>
      <c r="G107" s="55">
        <v>6.4245964500000001</v>
      </c>
      <c r="H107" s="55">
        <v>0.95574932000000001</v>
      </c>
      <c r="I107" s="55">
        <v>3.4509401640000008</v>
      </c>
      <c r="J107" s="55">
        <v>2.9163990880000004</v>
      </c>
      <c r="K107" s="55">
        <v>2.2660548599999997</v>
      </c>
      <c r="L107" s="55">
        <v>0.83891373000000014</v>
      </c>
      <c r="M107" s="55">
        <v>1.18607156</v>
      </c>
      <c r="N107" s="55">
        <v>0</v>
      </c>
      <c r="O107" s="107">
        <f>SUM(C107:N107)</f>
        <v>28.961838192000002</v>
      </c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23"/>
    </row>
    <row r="108" spans="1:27">
      <c r="A108" s="4"/>
      <c r="B108" s="96" t="s">
        <v>35</v>
      </c>
      <c r="C108" s="97">
        <f t="shared" ref="C108:N108" si="26">+C109+C110+C111</f>
        <v>236.91227936925716</v>
      </c>
      <c r="D108" s="97">
        <f t="shared" si="26"/>
        <v>185.16184942749999</v>
      </c>
      <c r="E108" s="97">
        <f t="shared" si="26"/>
        <v>174.68685633634598</v>
      </c>
      <c r="F108" s="97">
        <f t="shared" si="26"/>
        <v>170.15063435888609</v>
      </c>
      <c r="G108" s="97">
        <f t="shared" si="26"/>
        <v>184.35293973587719</v>
      </c>
      <c r="H108" s="97">
        <f t="shared" si="26"/>
        <v>178.93797766247525</v>
      </c>
      <c r="I108" s="97">
        <f t="shared" si="26"/>
        <v>173.04836184927336</v>
      </c>
      <c r="J108" s="97">
        <f t="shared" si="26"/>
        <v>170.61684486390192</v>
      </c>
      <c r="K108" s="97">
        <f t="shared" si="26"/>
        <v>183.89192189790418</v>
      </c>
      <c r="L108" s="97">
        <f t="shared" si="26"/>
        <v>167.41238007642369</v>
      </c>
      <c r="M108" s="97">
        <f t="shared" si="26"/>
        <v>171.66667532369004</v>
      </c>
      <c r="N108" s="97">
        <f t="shared" si="26"/>
        <v>0</v>
      </c>
      <c r="O108" s="99">
        <f>+O109+O110+O111</f>
        <v>1996.8387209015348</v>
      </c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7">
      <c r="A109" s="4"/>
      <c r="B109" s="30" t="s">
        <v>32</v>
      </c>
      <c r="C109" s="78">
        <v>236.91227936925716</v>
      </c>
      <c r="D109" s="78">
        <v>185.16184942749999</v>
      </c>
      <c r="E109" s="78">
        <v>174.68685633634598</v>
      </c>
      <c r="F109" s="78">
        <v>170.15063435888609</v>
      </c>
      <c r="G109" s="78">
        <v>184.35293973587719</v>
      </c>
      <c r="H109" s="78">
        <v>178.93797766247525</v>
      </c>
      <c r="I109" s="78">
        <v>173.04836184927336</v>
      </c>
      <c r="J109" s="78">
        <v>170.61684486390192</v>
      </c>
      <c r="K109" s="78">
        <v>183.89192189790418</v>
      </c>
      <c r="L109" s="78">
        <v>167.41238007642369</v>
      </c>
      <c r="M109" s="78">
        <v>171.66667532369004</v>
      </c>
      <c r="N109" s="78">
        <v>0</v>
      </c>
      <c r="O109" s="92">
        <f>SUM(C109:N109)</f>
        <v>1996.8387209015348</v>
      </c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7">
      <c r="A110" s="4"/>
      <c r="B110" s="30" t="s">
        <v>33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92">
        <f>SUM(C110:N110)</f>
        <v>0</v>
      </c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7">
      <c r="A111" s="4"/>
      <c r="B111" s="30" t="s">
        <v>34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92">
        <f>SUM(C111:N111)</f>
        <v>0</v>
      </c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7">
      <c r="B112" s="30"/>
      <c r="C112" s="29"/>
      <c r="D112" s="29"/>
      <c r="E112" s="29"/>
      <c r="F112" s="29"/>
      <c r="G112" s="53"/>
      <c r="H112" s="54"/>
      <c r="I112" s="61"/>
      <c r="J112" s="66"/>
      <c r="K112" s="66"/>
      <c r="L112" s="66"/>
      <c r="M112" s="66"/>
      <c r="N112" s="66"/>
      <c r="O112" s="49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7" s="16" customFormat="1" ht="15.75" thickBot="1">
      <c r="A113" s="15"/>
      <c r="B113" s="100" t="s">
        <v>50</v>
      </c>
      <c r="C113" s="101">
        <f>+C114+C118</f>
        <v>0</v>
      </c>
      <c r="D113" s="101">
        <f t="shared" ref="D113:O113" si="27">+D114+D118</f>
        <v>0</v>
      </c>
      <c r="E113" s="101">
        <f t="shared" si="27"/>
        <v>0</v>
      </c>
      <c r="F113" s="101">
        <f t="shared" si="27"/>
        <v>0.9784359199999999</v>
      </c>
      <c r="G113" s="101">
        <f t="shared" si="27"/>
        <v>0</v>
      </c>
      <c r="H113" s="101">
        <f t="shared" si="27"/>
        <v>0</v>
      </c>
      <c r="I113" s="101">
        <f t="shared" si="27"/>
        <v>0</v>
      </c>
      <c r="J113" s="101">
        <f t="shared" si="27"/>
        <v>0</v>
      </c>
      <c r="K113" s="101">
        <f t="shared" si="27"/>
        <v>0</v>
      </c>
      <c r="L113" s="101">
        <f t="shared" si="27"/>
        <v>0</v>
      </c>
      <c r="M113" s="101">
        <f t="shared" si="27"/>
        <v>0</v>
      </c>
      <c r="N113" s="101">
        <f t="shared" si="27"/>
        <v>0</v>
      </c>
      <c r="O113" s="102">
        <f t="shared" si="27"/>
        <v>0.9784359199999999</v>
      </c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5"/>
    </row>
    <row r="114" spans="1:27" ht="15.75" thickTop="1">
      <c r="B114" s="103" t="s">
        <v>31</v>
      </c>
      <c r="C114" s="97">
        <f t="shared" ref="C114:O114" si="28">+C115+C116+C117</f>
        <v>0</v>
      </c>
      <c r="D114" s="97">
        <f t="shared" si="28"/>
        <v>0</v>
      </c>
      <c r="E114" s="97">
        <f t="shared" si="28"/>
        <v>0</v>
      </c>
      <c r="F114" s="97">
        <f t="shared" si="28"/>
        <v>0.9784359199999999</v>
      </c>
      <c r="G114" s="97">
        <f t="shared" si="28"/>
        <v>0</v>
      </c>
      <c r="H114" s="97">
        <f t="shared" si="28"/>
        <v>0</v>
      </c>
      <c r="I114" s="97">
        <f t="shared" si="28"/>
        <v>0</v>
      </c>
      <c r="J114" s="97">
        <f t="shared" si="28"/>
        <v>0</v>
      </c>
      <c r="K114" s="97">
        <f t="shared" si="28"/>
        <v>0</v>
      </c>
      <c r="L114" s="97">
        <f t="shared" si="28"/>
        <v>0</v>
      </c>
      <c r="M114" s="97">
        <f t="shared" si="28"/>
        <v>0</v>
      </c>
      <c r="N114" s="97">
        <f t="shared" si="28"/>
        <v>0</v>
      </c>
      <c r="O114" s="98">
        <f t="shared" si="28"/>
        <v>0.9784359199999999</v>
      </c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7" outlineLevel="1">
      <c r="B115" s="30" t="s">
        <v>32</v>
      </c>
      <c r="C115" s="78">
        <v>0</v>
      </c>
      <c r="D115" s="78">
        <v>0</v>
      </c>
      <c r="E115" s="78">
        <v>0</v>
      </c>
      <c r="F115" s="78">
        <v>0.9784359199999999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92">
        <f>SUM(C115:N115)</f>
        <v>0.9784359199999999</v>
      </c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7" outlineLevel="1">
      <c r="B116" s="30" t="s">
        <v>33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92">
        <f>SUM(C116:N116)</f>
        <v>0</v>
      </c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7" outlineLevel="1">
      <c r="B117" s="30" t="s">
        <v>34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92">
        <f>SUM(C117:N117)</f>
        <v>0</v>
      </c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7">
      <c r="B118" s="96" t="s">
        <v>35</v>
      </c>
      <c r="C118" s="97">
        <f t="shared" ref="C118:N118" si="29">+C119+C120+C121</f>
        <v>0</v>
      </c>
      <c r="D118" s="97">
        <f t="shared" si="29"/>
        <v>0</v>
      </c>
      <c r="E118" s="98">
        <f t="shared" si="29"/>
        <v>0</v>
      </c>
      <c r="F118" s="98">
        <f t="shared" si="29"/>
        <v>0</v>
      </c>
      <c r="G118" s="98">
        <f t="shared" si="29"/>
        <v>0</v>
      </c>
      <c r="H118" s="98">
        <f t="shared" si="29"/>
        <v>0</v>
      </c>
      <c r="I118" s="98">
        <f t="shared" si="29"/>
        <v>0</v>
      </c>
      <c r="J118" s="98">
        <f t="shared" si="29"/>
        <v>0</v>
      </c>
      <c r="K118" s="98">
        <f t="shared" si="29"/>
        <v>0</v>
      </c>
      <c r="L118" s="98">
        <f t="shared" si="29"/>
        <v>0</v>
      </c>
      <c r="M118" s="98">
        <f t="shared" si="29"/>
        <v>0</v>
      </c>
      <c r="N118" s="98">
        <f t="shared" si="29"/>
        <v>0</v>
      </c>
      <c r="O118" s="99">
        <f>+O119+O120+O121</f>
        <v>0</v>
      </c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7" outlineLevel="1">
      <c r="B119" s="30" t="s">
        <v>36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92">
        <f>SUM(C119:N119)</f>
        <v>0</v>
      </c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7" outlineLevel="1">
      <c r="B120" s="30" t="s">
        <v>33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92">
        <f>SUM(C120:N120)</f>
        <v>0</v>
      </c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7" outlineLevel="1">
      <c r="B121" s="30" t="s">
        <v>34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92">
        <f>SUM(C121:N121)</f>
        <v>0</v>
      </c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7">
      <c r="A122" s="4"/>
      <c r="B122" s="30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92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7" ht="15.75" thickBot="1">
      <c r="A123" s="4"/>
      <c r="B123" s="100" t="s">
        <v>51</v>
      </c>
      <c r="C123" s="101">
        <f t="shared" ref="C123:O123" si="30">+C124+C129</f>
        <v>0</v>
      </c>
      <c r="D123" s="101">
        <f t="shared" si="30"/>
        <v>0</v>
      </c>
      <c r="E123" s="101">
        <f t="shared" si="30"/>
        <v>0</v>
      </c>
      <c r="F123" s="101">
        <f t="shared" si="30"/>
        <v>0</v>
      </c>
      <c r="G123" s="101">
        <f t="shared" si="30"/>
        <v>0</v>
      </c>
      <c r="H123" s="101">
        <f t="shared" si="30"/>
        <v>0</v>
      </c>
      <c r="I123" s="101">
        <f t="shared" si="30"/>
        <v>0</v>
      </c>
      <c r="J123" s="101">
        <f t="shared" si="30"/>
        <v>0</v>
      </c>
      <c r="K123" s="101">
        <f t="shared" si="30"/>
        <v>0</v>
      </c>
      <c r="L123" s="101">
        <f t="shared" si="30"/>
        <v>0</v>
      </c>
      <c r="M123" s="101">
        <f t="shared" si="30"/>
        <v>0</v>
      </c>
      <c r="N123" s="101">
        <f t="shared" si="30"/>
        <v>0</v>
      </c>
      <c r="O123" s="102">
        <f t="shared" si="30"/>
        <v>0</v>
      </c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7" ht="15.75" thickTop="1">
      <c r="A124" s="4"/>
      <c r="B124" s="103" t="s">
        <v>31</v>
      </c>
      <c r="C124" s="97">
        <f>+C125+C127+C128</f>
        <v>0</v>
      </c>
      <c r="D124" s="97">
        <f t="shared" ref="D124:O124" si="31">+D125+D127+D128</f>
        <v>0</v>
      </c>
      <c r="E124" s="97">
        <f t="shared" si="31"/>
        <v>0</v>
      </c>
      <c r="F124" s="97">
        <f t="shared" si="31"/>
        <v>0</v>
      </c>
      <c r="G124" s="97">
        <f t="shared" si="31"/>
        <v>0</v>
      </c>
      <c r="H124" s="97">
        <f t="shared" si="31"/>
        <v>0</v>
      </c>
      <c r="I124" s="97">
        <f t="shared" si="31"/>
        <v>0</v>
      </c>
      <c r="J124" s="97">
        <f t="shared" si="31"/>
        <v>0</v>
      </c>
      <c r="K124" s="97">
        <f t="shared" si="31"/>
        <v>0</v>
      </c>
      <c r="L124" s="97">
        <f t="shared" si="31"/>
        <v>0</v>
      </c>
      <c r="M124" s="97">
        <f t="shared" si="31"/>
        <v>0</v>
      </c>
      <c r="N124" s="97">
        <f t="shared" si="31"/>
        <v>0</v>
      </c>
      <c r="O124" s="98">
        <f t="shared" si="31"/>
        <v>0</v>
      </c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7">
      <c r="A125" s="4"/>
      <c r="B125" s="30" t="s">
        <v>32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92">
        <f>SUM(C125:N125)</f>
        <v>0</v>
      </c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7" s="24" customFormat="1">
      <c r="B126" s="52" t="s">
        <v>26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92">
        <f t="shared" ref="O126:O127" si="32">SUM(C126:N126)</f>
        <v>0</v>
      </c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23"/>
    </row>
    <row r="127" spans="1:27">
      <c r="A127" s="4"/>
      <c r="B127" s="30" t="s">
        <v>33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92">
        <f t="shared" si="32"/>
        <v>0</v>
      </c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7">
      <c r="A128" s="4"/>
      <c r="B128" s="30" t="s">
        <v>34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92">
        <f>SUM(C128:N128)</f>
        <v>0</v>
      </c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7">
      <c r="A129" s="4"/>
      <c r="B129" s="96" t="s">
        <v>35</v>
      </c>
      <c r="C129" s="97">
        <f>+C130+C131+C132</f>
        <v>0</v>
      </c>
      <c r="D129" s="97">
        <f t="shared" ref="D129:N129" si="33">+D130+D131+D132</f>
        <v>0</v>
      </c>
      <c r="E129" s="97">
        <f t="shared" si="33"/>
        <v>0</v>
      </c>
      <c r="F129" s="97">
        <f t="shared" si="33"/>
        <v>0</v>
      </c>
      <c r="G129" s="97">
        <f t="shared" si="33"/>
        <v>0</v>
      </c>
      <c r="H129" s="97">
        <f t="shared" si="33"/>
        <v>0</v>
      </c>
      <c r="I129" s="97">
        <f t="shared" si="33"/>
        <v>0</v>
      </c>
      <c r="J129" s="97">
        <f t="shared" si="33"/>
        <v>0</v>
      </c>
      <c r="K129" s="97">
        <f t="shared" si="33"/>
        <v>0</v>
      </c>
      <c r="L129" s="97">
        <f t="shared" si="33"/>
        <v>0</v>
      </c>
      <c r="M129" s="97">
        <f t="shared" si="33"/>
        <v>0</v>
      </c>
      <c r="N129" s="97">
        <f t="shared" si="33"/>
        <v>0</v>
      </c>
      <c r="O129" s="99">
        <f>+O130+O131+O132</f>
        <v>0</v>
      </c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7">
      <c r="A130" s="4"/>
      <c r="B130" s="30" t="s">
        <v>32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92">
        <f>SUM(C130:N130)</f>
        <v>0</v>
      </c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7">
      <c r="A131" s="4"/>
      <c r="B131" s="30" t="s">
        <v>33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92">
        <f>SUM(C131:N131)</f>
        <v>0</v>
      </c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7">
      <c r="A132" s="4"/>
      <c r="B132" s="30" t="s">
        <v>34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92">
        <f>SUM(C132:N132)</f>
        <v>0</v>
      </c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7">
      <c r="B133" s="30"/>
      <c r="C133" s="29"/>
      <c r="D133" s="29"/>
      <c r="E133" s="29"/>
      <c r="F133" s="29"/>
      <c r="G133" s="53"/>
      <c r="H133" s="54"/>
      <c r="I133" s="61"/>
      <c r="J133" s="66"/>
      <c r="K133" s="66"/>
      <c r="L133" s="66"/>
      <c r="M133" s="66"/>
      <c r="N133" s="66"/>
      <c r="O133" s="49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7" ht="15.75" thickBot="1">
      <c r="B134" s="100" t="s">
        <v>52</v>
      </c>
      <c r="C134" s="101">
        <f>+C135+C141</f>
        <v>0</v>
      </c>
      <c r="D134" s="101">
        <f t="shared" ref="D134:O134" si="34">+D135+D141</f>
        <v>0</v>
      </c>
      <c r="E134" s="101">
        <f t="shared" si="34"/>
        <v>2958.8970943200002</v>
      </c>
      <c r="F134" s="101">
        <f t="shared" si="34"/>
        <v>687.18859809000003</v>
      </c>
      <c r="G134" s="101">
        <f t="shared" si="34"/>
        <v>694.24657534000005</v>
      </c>
      <c r="H134" s="101">
        <f t="shared" si="34"/>
        <v>3652.7130026899999</v>
      </c>
      <c r="I134" s="101">
        <f t="shared" si="34"/>
        <v>0</v>
      </c>
      <c r="J134" s="101">
        <f t="shared" si="34"/>
        <v>0</v>
      </c>
      <c r="K134" s="101">
        <f t="shared" si="34"/>
        <v>3005.63271132</v>
      </c>
      <c r="L134" s="101">
        <f t="shared" si="34"/>
        <v>696.25282115999994</v>
      </c>
      <c r="M134" s="101">
        <f t="shared" si="34"/>
        <v>705.75342465999995</v>
      </c>
      <c r="N134" s="101">
        <f t="shared" si="34"/>
        <v>0</v>
      </c>
      <c r="O134" s="102">
        <f t="shared" si="34"/>
        <v>12400.684227580001</v>
      </c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7" ht="15.75" thickTop="1">
      <c r="B135" s="103" t="s">
        <v>31</v>
      </c>
      <c r="C135" s="97">
        <f t="shared" ref="C135:N135" si="35">+C136+C138+C139</f>
        <v>0</v>
      </c>
      <c r="D135" s="97">
        <f t="shared" si="35"/>
        <v>0</v>
      </c>
      <c r="E135" s="98">
        <f>+E136+E138+E139</f>
        <v>2958.8970943200002</v>
      </c>
      <c r="F135" s="98">
        <f t="shared" si="35"/>
        <v>687.18859809000003</v>
      </c>
      <c r="G135" s="98">
        <f t="shared" si="35"/>
        <v>694.24657534000005</v>
      </c>
      <c r="H135" s="98">
        <f t="shared" si="35"/>
        <v>3652.7130026899999</v>
      </c>
      <c r="I135" s="98">
        <f t="shared" si="35"/>
        <v>0</v>
      </c>
      <c r="J135" s="98">
        <f t="shared" si="35"/>
        <v>0</v>
      </c>
      <c r="K135" s="98">
        <f t="shared" si="35"/>
        <v>3005.63271132</v>
      </c>
      <c r="L135" s="98">
        <f t="shared" si="35"/>
        <v>696.25282115999994</v>
      </c>
      <c r="M135" s="98">
        <f t="shared" si="35"/>
        <v>705.75342465999995</v>
      </c>
      <c r="N135" s="98">
        <f t="shared" si="35"/>
        <v>0</v>
      </c>
      <c r="O135" s="98">
        <f>+O136+O138+O139</f>
        <v>12400.684227580001</v>
      </c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7">
      <c r="B136" s="30" t="s">
        <v>32</v>
      </c>
      <c r="C136" s="78">
        <v>0</v>
      </c>
      <c r="D136" s="78">
        <v>0</v>
      </c>
      <c r="E136" s="78">
        <v>2958.8970943200002</v>
      </c>
      <c r="F136" s="78">
        <v>687.18859809000003</v>
      </c>
      <c r="G136" s="78">
        <v>694.24657534000005</v>
      </c>
      <c r="H136" s="78">
        <v>3652.7130026899999</v>
      </c>
      <c r="I136" s="78">
        <v>0</v>
      </c>
      <c r="J136" s="78">
        <v>0</v>
      </c>
      <c r="K136" s="78">
        <v>3005.63271132</v>
      </c>
      <c r="L136" s="78">
        <v>696.25282115999994</v>
      </c>
      <c r="M136" s="78">
        <v>705.75342465999995</v>
      </c>
      <c r="N136" s="78">
        <v>0</v>
      </c>
      <c r="O136" s="92">
        <f>SUM(C136:N136)</f>
        <v>12400.684227580001</v>
      </c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7" s="24" customFormat="1">
      <c r="A137" s="23"/>
      <c r="B137" s="52" t="s">
        <v>26</v>
      </c>
      <c r="C137" s="55">
        <v>0</v>
      </c>
      <c r="D137" s="55">
        <v>0</v>
      </c>
      <c r="E137" s="55">
        <v>2958.8970943200002</v>
      </c>
      <c r="F137" s="55">
        <v>687.18859809000003</v>
      </c>
      <c r="G137" s="55">
        <v>694.24657534000005</v>
      </c>
      <c r="H137" s="55">
        <v>3652.7130026899999</v>
      </c>
      <c r="I137" s="55">
        <v>0</v>
      </c>
      <c r="J137" s="55">
        <v>0</v>
      </c>
      <c r="K137" s="55">
        <v>3005.63271132</v>
      </c>
      <c r="L137" s="55">
        <v>696.25282115999994</v>
      </c>
      <c r="M137" s="55">
        <v>705.75342465999995</v>
      </c>
      <c r="N137" s="55">
        <v>0</v>
      </c>
      <c r="O137" s="110">
        <f t="shared" ref="O137:O140" si="36">SUM(C137:N137)</f>
        <v>12400.684227580001</v>
      </c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23"/>
    </row>
    <row r="138" spans="1:27">
      <c r="B138" s="30" t="s">
        <v>33</v>
      </c>
      <c r="C138" s="78">
        <v>0</v>
      </c>
      <c r="D138" s="78">
        <v>0</v>
      </c>
      <c r="E138" s="55">
        <v>0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108">
        <f t="shared" si="36"/>
        <v>0</v>
      </c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7">
      <c r="B139" s="30" t="s">
        <v>34</v>
      </c>
      <c r="C139" s="78">
        <v>0</v>
      </c>
      <c r="D139" s="78">
        <v>0</v>
      </c>
      <c r="E139" s="55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108">
        <f t="shared" si="36"/>
        <v>0</v>
      </c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7" s="24" customFormat="1">
      <c r="A140" s="23"/>
      <c r="B140" s="52" t="s">
        <v>26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92">
        <f t="shared" si="36"/>
        <v>0</v>
      </c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23"/>
    </row>
    <row r="141" spans="1:27">
      <c r="B141" s="96" t="s">
        <v>35</v>
      </c>
      <c r="C141" s="97">
        <f t="shared" ref="C141:O141" si="37">+C142+C143+C144</f>
        <v>0</v>
      </c>
      <c r="D141" s="97">
        <f t="shared" si="37"/>
        <v>0</v>
      </c>
      <c r="E141" s="97">
        <f t="shared" si="37"/>
        <v>0</v>
      </c>
      <c r="F141" s="97">
        <f t="shared" si="37"/>
        <v>0</v>
      </c>
      <c r="G141" s="97">
        <f t="shared" si="37"/>
        <v>0</v>
      </c>
      <c r="H141" s="97">
        <f t="shared" si="37"/>
        <v>0</v>
      </c>
      <c r="I141" s="97">
        <f t="shared" si="37"/>
        <v>0</v>
      </c>
      <c r="J141" s="97">
        <f t="shared" si="37"/>
        <v>0</v>
      </c>
      <c r="K141" s="97">
        <f t="shared" si="37"/>
        <v>0</v>
      </c>
      <c r="L141" s="97">
        <f t="shared" si="37"/>
        <v>0</v>
      </c>
      <c r="M141" s="97">
        <f t="shared" si="37"/>
        <v>0</v>
      </c>
      <c r="N141" s="97">
        <f t="shared" si="37"/>
        <v>0</v>
      </c>
      <c r="O141" s="98">
        <f t="shared" si="37"/>
        <v>0</v>
      </c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7">
      <c r="B142" s="17" t="s">
        <v>32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92">
        <f>SUM(C142:N142)</f>
        <v>0</v>
      </c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7">
      <c r="B143" s="17" t="s">
        <v>33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92">
        <f t="shared" ref="O143:O144" si="38">SUM(C143:N143)</f>
        <v>0</v>
      </c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7">
      <c r="B144" s="17" t="s">
        <v>34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92">
        <f t="shared" si="38"/>
        <v>0</v>
      </c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7">
      <c r="B145" s="17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51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7" s="16" customFormat="1" ht="15.75" thickBot="1">
      <c r="A146" s="15"/>
      <c r="B146" s="100" t="s">
        <v>53</v>
      </c>
      <c r="C146" s="101">
        <f>+C147+C151</f>
        <v>17243.753172252233</v>
      </c>
      <c r="D146" s="101">
        <f t="shared" ref="D146:N146" si="39">+D147+D151</f>
        <v>14787.132166672232</v>
      </c>
      <c r="E146" s="101">
        <f t="shared" si="39"/>
        <v>12985.852477452232</v>
      </c>
      <c r="F146" s="101">
        <f t="shared" si="39"/>
        <v>15944.749571772232</v>
      </c>
      <c r="G146" s="101">
        <f t="shared" si="39"/>
        <v>15937.691594522234</v>
      </c>
      <c r="H146" s="101">
        <f t="shared" si="39"/>
        <v>16130.295430132233</v>
      </c>
      <c r="I146" s="101">
        <f t="shared" si="39"/>
        <v>17785.434236822235</v>
      </c>
      <c r="J146" s="101">
        <f t="shared" si="39"/>
        <v>17349.624110022236</v>
      </c>
      <c r="K146" s="101">
        <f t="shared" si="39"/>
        <v>16060.652656612236</v>
      </c>
      <c r="L146" s="101">
        <f t="shared" si="39"/>
        <v>16606.285367932236</v>
      </c>
      <c r="M146" s="101">
        <f t="shared" si="39"/>
        <v>17302.538189092236</v>
      </c>
      <c r="N146" s="101">
        <f t="shared" si="39"/>
        <v>0</v>
      </c>
      <c r="O146" s="104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5"/>
    </row>
    <row r="147" spans="1:27" s="16" customFormat="1" ht="15.75" thickTop="1">
      <c r="A147" s="15"/>
      <c r="B147" s="103" t="s">
        <v>31</v>
      </c>
      <c r="C147" s="97">
        <f>SUM(C148:C150)</f>
        <v>17243.753172252233</v>
      </c>
      <c r="D147" s="97">
        <f t="shared" ref="D147:N147" si="40">SUM(D148:D150)</f>
        <v>14787.132166672232</v>
      </c>
      <c r="E147" s="97">
        <f t="shared" si="40"/>
        <v>12985.852477452232</v>
      </c>
      <c r="F147" s="97">
        <f t="shared" si="40"/>
        <v>15944.749571772232</v>
      </c>
      <c r="G147" s="97">
        <f t="shared" si="40"/>
        <v>15937.691594522234</v>
      </c>
      <c r="H147" s="97">
        <f t="shared" si="40"/>
        <v>16130.295430132233</v>
      </c>
      <c r="I147" s="97">
        <f t="shared" si="40"/>
        <v>17785.434236822235</v>
      </c>
      <c r="J147" s="97">
        <f t="shared" si="40"/>
        <v>17349.624110022236</v>
      </c>
      <c r="K147" s="97">
        <f t="shared" si="40"/>
        <v>16060.652656612236</v>
      </c>
      <c r="L147" s="97">
        <f t="shared" si="40"/>
        <v>16606.285367932236</v>
      </c>
      <c r="M147" s="97">
        <f t="shared" si="40"/>
        <v>17302.538189092236</v>
      </c>
      <c r="N147" s="97">
        <f t="shared" si="40"/>
        <v>0</v>
      </c>
      <c r="O147" s="99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5"/>
    </row>
    <row r="148" spans="1:27" s="16" customFormat="1">
      <c r="A148" s="15"/>
      <c r="B148" s="17" t="s">
        <v>32</v>
      </c>
      <c r="C148" s="56">
        <v>17243.753172252233</v>
      </c>
      <c r="D148" s="78">
        <v>14787.132166672232</v>
      </c>
      <c r="E148" s="78">
        <v>12985.852477452232</v>
      </c>
      <c r="F148" s="78">
        <v>15944.749571772232</v>
      </c>
      <c r="G148" s="78">
        <v>15937.691594522234</v>
      </c>
      <c r="H148" s="78">
        <v>16130.295430132233</v>
      </c>
      <c r="I148" s="78">
        <v>17785.434236822235</v>
      </c>
      <c r="J148" s="78">
        <v>17349.624110022236</v>
      </c>
      <c r="K148" s="78">
        <v>16060.652656612236</v>
      </c>
      <c r="L148" s="78">
        <v>16606.285367932236</v>
      </c>
      <c r="M148" s="78">
        <v>17302.538189092236</v>
      </c>
      <c r="N148" s="78">
        <v>0</v>
      </c>
      <c r="O148" s="92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5"/>
    </row>
    <row r="149" spans="1:27" s="16" customFormat="1">
      <c r="A149" s="15"/>
      <c r="B149" s="17" t="s">
        <v>33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92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5"/>
    </row>
    <row r="150" spans="1:27" s="16" customFormat="1">
      <c r="A150" s="15"/>
      <c r="B150" s="17" t="s">
        <v>34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92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5"/>
    </row>
    <row r="151" spans="1:27" s="16" customFormat="1">
      <c r="A151" s="15"/>
      <c r="B151" s="96" t="s">
        <v>35</v>
      </c>
      <c r="C151" s="97">
        <f>SUM(C152:C154)</f>
        <v>0</v>
      </c>
      <c r="D151" s="97">
        <f t="shared" ref="D151:N151" si="41">SUM(D152:D154)</f>
        <v>0</v>
      </c>
      <c r="E151" s="97">
        <f t="shared" si="41"/>
        <v>0</v>
      </c>
      <c r="F151" s="97">
        <f t="shared" si="41"/>
        <v>0</v>
      </c>
      <c r="G151" s="97">
        <f t="shared" si="41"/>
        <v>0</v>
      </c>
      <c r="H151" s="97">
        <f t="shared" si="41"/>
        <v>0</v>
      </c>
      <c r="I151" s="97">
        <f t="shared" si="41"/>
        <v>0</v>
      </c>
      <c r="J151" s="97">
        <f t="shared" si="41"/>
        <v>0</v>
      </c>
      <c r="K151" s="97">
        <f t="shared" si="41"/>
        <v>0</v>
      </c>
      <c r="L151" s="97">
        <f t="shared" si="41"/>
        <v>0</v>
      </c>
      <c r="M151" s="97">
        <f t="shared" si="41"/>
        <v>0</v>
      </c>
      <c r="N151" s="97">
        <f t="shared" si="41"/>
        <v>0</v>
      </c>
      <c r="O151" s="99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5"/>
    </row>
    <row r="152" spans="1:27" s="16" customFormat="1">
      <c r="A152" s="15"/>
      <c r="B152" s="17" t="s">
        <v>32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92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5"/>
    </row>
    <row r="153" spans="1:27" s="16" customFormat="1">
      <c r="A153" s="15"/>
      <c r="B153" s="17" t="s">
        <v>33</v>
      </c>
      <c r="C153" s="60">
        <v>0</v>
      </c>
      <c r="D153" s="60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0">
        <v>0</v>
      </c>
      <c r="O153" s="92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5"/>
    </row>
    <row r="154" spans="1:27" s="16" customFormat="1">
      <c r="A154" s="15"/>
      <c r="B154" s="17" t="s">
        <v>34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92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5"/>
    </row>
    <row r="155" spans="1:27" s="16" customFormat="1">
      <c r="A155" s="15"/>
      <c r="B155" s="17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49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5"/>
    </row>
    <row r="156" spans="1:27" ht="15.75" thickBot="1">
      <c r="A156" s="4"/>
      <c r="B156" s="100" t="s">
        <v>54</v>
      </c>
      <c r="C156" s="101">
        <f t="shared" ref="C156:N156" si="42">+C157+C163</f>
        <v>2456.6210055799997</v>
      </c>
      <c r="D156" s="101">
        <f t="shared" si="42"/>
        <v>1801.2796892200001</v>
      </c>
      <c r="E156" s="101">
        <f t="shared" si="42"/>
        <v>0</v>
      </c>
      <c r="F156" s="101">
        <f t="shared" si="42"/>
        <v>694.24657533999994</v>
      </c>
      <c r="G156" s="101">
        <f t="shared" si="42"/>
        <v>501.64273973000002</v>
      </c>
      <c r="H156" s="101">
        <f t="shared" si="42"/>
        <v>1997.574196</v>
      </c>
      <c r="I156" s="101">
        <f t="shared" si="42"/>
        <v>435.81012680000003</v>
      </c>
      <c r="J156" s="101">
        <f t="shared" si="42"/>
        <v>1288.9714534099999</v>
      </c>
      <c r="K156" s="101">
        <f t="shared" si="42"/>
        <v>2460</v>
      </c>
      <c r="L156" s="101">
        <f t="shared" si="42"/>
        <v>0</v>
      </c>
      <c r="M156" s="101">
        <f t="shared" si="42"/>
        <v>3500.5012124500004</v>
      </c>
      <c r="N156" s="101">
        <f t="shared" si="42"/>
        <v>0</v>
      </c>
      <c r="O156" s="104">
        <f>+O157+O163</f>
        <v>15136.646998530001</v>
      </c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7" ht="15.75" thickTop="1">
      <c r="A157" s="4"/>
      <c r="B157" s="103" t="s">
        <v>31</v>
      </c>
      <c r="C157" s="97">
        <f>+C158+C160+C161</f>
        <v>2456.6210055799997</v>
      </c>
      <c r="D157" s="97">
        <f t="shared" ref="D157:O157" si="43">+D158+D160+D161</f>
        <v>1801.2796892200001</v>
      </c>
      <c r="E157" s="97">
        <f t="shared" si="43"/>
        <v>0</v>
      </c>
      <c r="F157" s="97">
        <f t="shared" si="43"/>
        <v>694.24657533999994</v>
      </c>
      <c r="G157" s="97">
        <f t="shared" si="43"/>
        <v>501.64273973000002</v>
      </c>
      <c r="H157" s="97">
        <f t="shared" si="43"/>
        <v>1997.574196</v>
      </c>
      <c r="I157" s="97">
        <f t="shared" si="43"/>
        <v>435.81012680000003</v>
      </c>
      <c r="J157" s="97">
        <f t="shared" si="43"/>
        <v>1288.9714534099999</v>
      </c>
      <c r="K157" s="97">
        <f t="shared" si="43"/>
        <v>2460</v>
      </c>
      <c r="L157" s="97">
        <f t="shared" si="43"/>
        <v>0</v>
      </c>
      <c r="M157" s="97">
        <f t="shared" si="43"/>
        <v>3500.5012124500004</v>
      </c>
      <c r="N157" s="97">
        <f t="shared" si="43"/>
        <v>0</v>
      </c>
      <c r="O157" s="98">
        <f t="shared" si="43"/>
        <v>15136.646998530001</v>
      </c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7">
      <c r="A158" s="4"/>
      <c r="B158" s="30" t="s">
        <v>32</v>
      </c>
      <c r="C158" s="78">
        <v>2456.6210055799997</v>
      </c>
      <c r="D158" s="78">
        <v>1801.2796892200001</v>
      </c>
      <c r="E158" s="78">
        <v>0</v>
      </c>
      <c r="F158" s="78">
        <v>694.24657533999994</v>
      </c>
      <c r="G158" s="78">
        <v>501.64273973000002</v>
      </c>
      <c r="H158" s="78">
        <v>1997.574196</v>
      </c>
      <c r="I158" s="78">
        <v>435.81012680000003</v>
      </c>
      <c r="J158" s="78">
        <v>1288.9714534099999</v>
      </c>
      <c r="K158" s="78">
        <v>2460</v>
      </c>
      <c r="L158" s="56">
        <v>0</v>
      </c>
      <c r="M158" s="56">
        <v>3500.5012124500004</v>
      </c>
      <c r="N158" s="56">
        <v>0</v>
      </c>
      <c r="O158" s="92">
        <f>SUM(C158:N158)</f>
        <v>15136.646998530001</v>
      </c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7" s="24" customFormat="1">
      <c r="B159" s="31" t="s">
        <v>26</v>
      </c>
      <c r="C159" s="55">
        <v>2456.6210055799997</v>
      </c>
      <c r="D159" s="55">
        <v>1801.2796892200001</v>
      </c>
      <c r="E159" s="55">
        <v>0</v>
      </c>
      <c r="F159" s="55">
        <v>694.24657533999994</v>
      </c>
      <c r="G159" s="55">
        <v>501.64273973000002</v>
      </c>
      <c r="H159" s="55">
        <v>1997.574196</v>
      </c>
      <c r="I159" s="55">
        <v>435.81012680000003</v>
      </c>
      <c r="J159" s="55">
        <v>1288.9714534099999</v>
      </c>
      <c r="K159" s="55">
        <v>2460</v>
      </c>
      <c r="L159" s="55">
        <v>0</v>
      </c>
      <c r="M159" s="55">
        <v>3500.5012124500004</v>
      </c>
      <c r="N159" s="55">
        <v>0</v>
      </c>
      <c r="O159" s="107">
        <f>SUM(C159:N159)</f>
        <v>15136.646998530001</v>
      </c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23"/>
    </row>
    <row r="160" spans="1:27">
      <c r="A160" s="4"/>
      <c r="B160" s="30" t="s">
        <v>33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92">
        <f>SUM(C160:N160)</f>
        <v>0</v>
      </c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7">
      <c r="A161" s="4"/>
      <c r="B161" s="30" t="s">
        <v>34</v>
      </c>
      <c r="C161" s="78">
        <v>0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92">
        <f>SUM(C161:N161)</f>
        <v>0</v>
      </c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7" s="24" customFormat="1">
      <c r="B162" s="31" t="s">
        <v>26</v>
      </c>
      <c r="C162" s="55">
        <v>0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107">
        <f>SUM(C162:N162)</f>
        <v>0</v>
      </c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23"/>
    </row>
    <row r="163" spans="1:27">
      <c r="A163" s="4"/>
      <c r="B163" s="96" t="s">
        <v>35</v>
      </c>
      <c r="C163" s="97">
        <f>SUM(C164:C166)</f>
        <v>0</v>
      </c>
      <c r="D163" s="97">
        <f t="shared" ref="D163:O163" si="44">SUM(D164:D166)</f>
        <v>0</v>
      </c>
      <c r="E163" s="98">
        <f t="shared" si="44"/>
        <v>0</v>
      </c>
      <c r="F163" s="98">
        <f t="shared" si="44"/>
        <v>0</v>
      </c>
      <c r="G163" s="98">
        <f t="shared" si="44"/>
        <v>0</v>
      </c>
      <c r="H163" s="98">
        <f t="shared" si="44"/>
        <v>0</v>
      </c>
      <c r="I163" s="98">
        <f t="shared" si="44"/>
        <v>0</v>
      </c>
      <c r="J163" s="98">
        <f t="shared" si="44"/>
        <v>0</v>
      </c>
      <c r="K163" s="98">
        <f t="shared" si="44"/>
        <v>0</v>
      </c>
      <c r="L163" s="98">
        <f t="shared" si="44"/>
        <v>0</v>
      </c>
      <c r="M163" s="98">
        <f t="shared" si="44"/>
        <v>0</v>
      </c>
      <c r="N163" s="98">
        <f t="shared" si="44"/>
        <v>0</v>
      </c>
      <c r="O163" s="99">
        <f t="shared" si="44"/>
        <v>0</v>
      </c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7">
      <c r="A164" s="4"/>
      <c r="B164" s="17" t="s">
        <v>32</v>
      </c>
      <c r="C164" s="78">
        <v>0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92">
        <f>SUM(C164:N164)</f>
        <v>0</v>
      </c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7">
      <c r="A165" s="4"/>
      <c r="B165" s="17" t="s">
        <v>33</v>
      </c>
      <c r="C165" s="78">
        <v>0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92">
        <f>SUM(C165:N165)</f>
        <v>0</v>
      </c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7">
      <c r="A166" s="4"/>
      <c r="B166" s="17" t="s">
        <v>34</v>
      </c>
      <c r="C166" s="78">
        <v>0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92">
        <f>SUM(C166:N166)</f>
        <v>0</v>
      </c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7">
      <c r="A167" s="4"/>
      <c r="B167" s="17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49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7" ht="15.75" thickBot="1">
      <c r="A168" s="4"/>
      <c r="B168" s="100" t="s">
        <v>55</v>
      </c>
      <c r="C168" s="101">
        <f>+C169+C173</f>
        <v>0</v>
      </c>
      <c r="D168" s="101">
        <f t="shared" ref="D168:O168" si="45">+D169+D173</f>
        <v>0</v>
      </c>
      <c r="E168" s="101">
        <f t="shared" si="45"/>
        <v>0</v>
      </c>
      <c r="F168" s="101">
        <f t="shared" si="45"/>
        <v>0</v>
      </c>
      <c r="G168" s="101">
        <f t="shared" si="45"/>
        <v>0</v>
      </c>
      <c r="H168" s="101">
        <f t="shared" si="45"/>
        <v>0</v>
      </c>
      <c r="I168" s="101">
        <f t="shared" si="45"/>
        <v>0</v>
      </c>
      <c r="J168" s="101">
        <f t="shared" si="45"/>
        <v>0</v>
      </c>
      <c r="K168" s="101">
        <f t="shared" si="45"/>
        <v>0</v>
      </c>
      <c r="L168" s="101">
        <f t="shared" si="45"/>
        <v>0</v>
      </c>
      <c r="M168" s="101">
        <f t="shared" si="45"/>
        <v>0</v>
      </c>
      <c r="N168" s="101">
        <f t="shared" si="45"/>
        <v>0</v>
      </c>
      <c r="O168" s="102">
        <f t="shared" si="45"/>
        <v>0</v>
      </c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7" ht="15.75" thickTop="1">
      <c r="A169" s="4"/>
      <c r="B169" s="103" t="s">
        <v>31</v>
      </c>
      <c r="C169" s="97">
        <f>SUM(C170:C172)</f>
        <v>0</v>
      </c>
      <c r="D169" s="97">
        <f t="shared" ref="D169:O169" si="46">SUM(D170:D172)</f>
        <v>0</v>
      </c>
      <c r="E169" s="97">
        <f t="shared" si="46"/>
        <v>0</v>
      </c>
      <c r="F169" s="97">
        <f t="shared" si="46"/>
        <v>0</v>
      </c>
      <c r="G169" s="97">
        <f t="shared" si="46"/>
        <v>0</v>
      </c>
      <c r="H169" s="97">
        <f t="shared" si="46"/>
        <v>0</v>
      </c>
      <c r="I169" s="97">
        <f t="shared" si="46"/>
        <v>0</v>
      </c>
      <c r="J169" s="97">
        <f t="shared" si="46"/>
        <v>0</v>
      </c>
      <c r="K169" s="97">
        <f t="shared" si="46"/>
        <v>0</v>
      </c>
      <c r="L169" s="97">
        <f t="shared" si="46"/>
        <v>0</v>
      </c>
      <c r="M169" s="97">
        <f t="shared" si="46"/>
        <v>0</v>
      </c>
      <c r="N169" s="97">
        <f t="shared" si="46"/>
        <v>0</v>
      </c>
      <c r="O169" s="98">
        <f t="shared" si="46"/>
        <v>0</v>
      </c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7" outlineLevel="1">
      <c r="A170" s="4"/>
      <c r="B170" s="17" t="s">
        <v>32</v>
      </c>
      <c r="C170" s="78">
        <v>0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92">
        <f>SUM(C170:N170)</f>
        <v>0</v>
      </c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7" outlineLevel="1">
      <c r="A171" s="4"/>
      <c r="B171" s="17" t="s">
        <v>33</v>
      </c>
      <c r="C171" s="78">
        <v>0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92">
        <f>SUM(C171:N171)</f>
        <v>0</v>
      </c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7" outlineLevel="1">
      <c r="A172" s="4"/>
      <c r="B172" s="17" t="s">
        <v>34</v>
      </c>
      <c r="C172" s="78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92">
        <f>SUM(C172:N172)</f>
        <v>0</v>
      </c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7" outlineLevel="1">
      <c r="A173" s="4"/>
      <c r="B173" s="96" t="s">
        <v>35</v>
      </c>
      <c r="C173" s="97">
        <f>SUM(C174:C176)</f>
        <v>0</v>
      </c>
      <c r="D173" s="97">
        <f t="shared" ref="D173:O173" si="47">SUM(D174:D176)</f>
        <v>0</v>
      </c>
      <c r="E173" s="97">
        <f t="shared" si="47"/>
        <v>0</v>
      </c>
      <c r="F173" s="97">
        <f t="shared" si="47"/>
        <v>0</v>
      </c>
      <c r="G173" s="97">
        <f t="shared" si="47"/>
        <v>0</v>
      </c>
      <c r="H173" s="97">
        <f t="shared" si="47"/>
        <v>0</v>
      </c>
      <c r="I173" s="97">
        <f t="shared" si="47"/>
        <v>0</v>
      </c>
      <c r="J173" s="97">
        <f t="shared" si="47"/>
        <v>0</v>
      </c>
      <c r="K173" s="97">
        <f t="shared" si="47"/>
        <v>0</v>
      </c>
      <c r="L173" s="97">
        <f t="shared" si="47"/>
        <v>0</v>
      </c>
      <c r="M173" s="97">
        <f t="shared" si="47"/>
        <v>0</v>
      </c>
      <c r="N173" s="97">
        <f t="shared" si="47"/>
        <v>0</v>
      </c>
      <c r="O173" s="99">
        <f t="shared" si="47"/>
        <v>0</v>
      </c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7" outlineLevel="1">
      <c r="A174" s="4"/>
      <c r="B174" s="17" t="s">
        <v>32</v>
      </c>
      <c r="C174" s="78">
        <v>0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92">
        <f>SUM(C174:N174)</f>
        <v>0</v>
      </c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7" outlineLevel="1">
      <c r="A175" s="4"/>
      <c r="B175" s="17" t="s">
        <v>33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92">
        <f>SUM(C175:N175)</f>
        <v>0</v>
      </c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7" outlineLevel="1">
      <c r="A176" s="4"/>
      <c r="B176" s="17" t="s">
        <v>34</v>
      </c>
      <c r="C176" s="78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92">
        <f>SUM(C176:N176)</f>
        <v>0</v>
      </c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7">
      <c r="A177" s="4"/>
      <c r="B177" s="20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0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7" ht="15.75" thickBot="1">
      <c r="A178" s="4"/>
      <c r="B178" s="100" t="s">
        <v>56</v>
      </c>
      <c r="C178" s="101">
        <f>+C179+C183</f>
        <v>0</v>
      </c>
      <c r="D178" s="101">
        <f t="shared" ref="D178:O178" si="48">+D179+D183</f>
        <v>0</v>
      </c>
      <c r="E178" s="101">
        <f t="shared" si="48"/>
        <v>0</v>
      </c>
      <c r="F178" s="101">
        <f t="shared" si="48"/>
        <v>0</v>
      </c>
      <c r="G178" s="101">
        <f t="shared" si="48"/>
        <v>0</v>
      </c>
      <c r="H178" s="101">
        <f t="shared" si="48"/>
        <v>0</v>
      </c>
      <c r="I178" s="101">
        <f t="shared" si="48"/>
        <v>0</v>
      </c>
      <c r="J178" s="101">
        <f t="shared" si="48"/>
        <v>0</v>
      </c>
      <c r="K178" s="101">
        <f t="shared" si="48"/>
        <v>0</v>
      </c>
      <c r="L178" s="101">
        <f t="shared" si="48"/>
        <v>0</v>
      </c>
      <c r="M178" s="101">
        <f t="shared" si="48"/>
        <v>0</v>
      </c>
      <c r="N178" s="101">
        <f t="shared" si="48"/>
        <v>0</v>
      </c>
      <c r="O178" s="102">
        <f t="shared" si="48"/>
        <v>0</v>
      </c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7" ht="15.75" thickTop="1">
      <c r="A179" s="4"/>
      <c r="B179" s="103" t="s">
        <v>31</v>
      </c>
      <c r="C179" s="97">
        <f>SUM(C180:C182)</f>
        <v>0</v>
      </c>
      <c r="D179" s="97">
        <f t="shared" ref="D179:O179" si="49">SUM(D180:D182)</f>
        <v>0</v>
      </c>
      <c r="E179" s="98">
        <f t="shared" si="49"/>
        <v>0</v>
      </c>
      <c r="F179" s="98">
        <f t="shared" si="49"/>
        <v>0</v>
      </c>
      <c r="G179" s="98">
        <f t="shared" si="49"/>
        <v>0</v>
      </c>
      <c r="H179" s="98">
        <f t="shared" si="49"/>
        <v>0</v>
      </c>
      <c r="I179" s="98">
        <f t="shared" si="49"/>
        <v>0</v>
      </c>
      <c r="J179" s="98">
        <f t="shared" si="49"/>
        <v>0</v>
      </c>
      <c r="K179" s="98">
        <f t="shared" si="49"/>
        <v>0</v>
      </c>
      <c r="L179" s="98">
        <f t="shared" si="49"/>
        <v>0</v>
      </c>
      <c r="M179" s="98">
        <f t="shared" si="49"/>
        <v>0</v>
      </c>
      <c r="N179" s="98">
        <f t="shared" si="49"/>
        <v>0</v>
      </c>
      <c r="O179" s="99">
        <f t="shared" si="49"/>
        <v>0</v>
      </c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7" outlineLevel="1">
      <c r="A180" s="4"/>
      <c r="B180" s="17" t="s">
        <v>32</v>
      </c>
      <c r="C180" s="78">
        <v>0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92">
        <f>SUM(C180:N180)</f>
        <v>0</v>
      </c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7" outlineLevel="1">
      <c r="B181" s="17" t="s">
        <v>33</v>
      </c>
      <c r="C181" s="78">
        <v>0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92">
        <f>SUM(C181:N181)</f>
        <v>0</v>
      </c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7" outlineLevel="1">
      <c r="B182" s="17" t="s">
        <v>34</v>
      </c>
      <c r="C182" s="78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92">
        <f>SUM(C182:N182)</f>
        <v>0</v>
      </c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7" outlineLevel="1">
      <c r="B183" s="96" t="s">
        <v>35</v>
      </c>
      <c r="C183" s="97">
        <f>SUM(C184:C187)</f>
        <v>0</v>
      </c>
      <c r="D183" s="97">
        <f t="shared" ref="D183:O183" si="50">SUM(D184:D187)</f>
        <v>0</v>
      </c>
      <c r="E183" s="97">
        <f t="shared" si="50"/>
        <v>0</v>
      </c>
      <c r="F183" s="97">
        <f t="shared" si="50"/>
        <v>0</v>
      </c>
      <c r="G183" s="97">
        <f t="shared" si="50"/>
        <v>0</v>
      </c>
      <c r="H183" s="97">
        <f t="shared" si="50"/>
        <v>0</v>
      </c>
      <c r="I183" s="97">
        <f t="shared" si="50"/>
        <v>0</v>
      </c>
      <c r="J183" s="97">
        <f t="shared" si="50"/>
        <v>0</v>
      </c>
      <c r="K183" s="97">
        <f t="shared" si="50"/>
        <v>0</v>
      </c>
      <c r="L183" s="97">
        <f t="shared" si="50"/>
        <v>0</v>
      </c>
      <c r="M183" s="97">
        <f t="shared" si="50"/>
        <v>0</v>
      </c>
      <c r="N183" s="97">
        <f t="shared" si="50"/>
        <v>0</v>
      </c>
      <c r="O183" s="99">
        <f t="shared" si="50"/>
        <v>0</v>
      </c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7" outlineLevel="1">
      <c r="B184" s="17" t="s">
        <v>32</v>
      </c>
      <c r="C184" s="78">
        <v>0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92">
        <f>SUM(C184:N184)</f>
        <v>0</v>
      </c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7" outlineLevel="1">
      <c r="B185" s="17" t="s">
        <v>33</v>
      </c>
      <c r="C185" s="78">
        <v>0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92">
        <f>SUM(C185:N185)</f>
        <v>0</v>
      </c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7" outlineLevel="1">
      <c r="B186" s="17" t="s">
        <v>34</v>
      </c>
      <c r="C186" s="78">
        <v>0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92">
        <f>SUM(C186:N186)</f>
        <v>0</v>
      </c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7">
      <c r="B187" s="17"/>
      <c r="C187" s="29">
        <v>0</v>
      </c>
      <c r="D187" s="29">
        <v>0</v>
      </c>
      <c r="E187" s="29">
        <v>0</v>
      </c>
      <c r="F187" s="29">
        <v>0</v>
      </c>
      <c r="G187" s="53">
        <v>0</v>
      </c>
      <c r="H187" s="54">
        <v>0</v>
      </c>
      <c r="I187" s="61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92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7" s="16" customFormat="1" ht="15.75" thickBot="1">
      <c r="A188" s="15"/>
      <c r="B188" s="100" t="s">
        <v>57</v>
      </c>
      <c r="C188" s="101">
        <f>+C189+C193</f>
        <v>14787.132166672232</v>
      </c>
      <c r="D188" s="101">
        <f t="shared" ref="D188:N188" si="51">+D189+D193</f>
        <v>12985.852477452232</v>
      </c>
      <c r="E188" s="101">
        <f t="shared" si="51"/>
        <v>12985.852477452232</v>
      </c>
      <c r="F188" s="101">
        <f t="shared" si="51"/>
        <v>15250.502996432233</v>
      </c>
      <c r="G188" s="101">
        <f t="shared" si="51"/>
        <v>15436.048854792234</v>
      </c>
      <c r="H188" s="101">
        <f t="shared" si="51"/>
        <v>14132.721234132234</v>
      </c>
      <c r="I188" s="101">
        <f t="shared" si="51"/>
        <v>17349.624110022236</v>
      </c>
      <c r="J188" s="101">
        <f t="shared" si="51"/>
        <v>16060.652656612236</v>
      </c>
      <c r="K188" s="101">
        <f t="shared" si="51"/>
        <v>13600.652656612236</v>
      </c>
      <c r="L188" s="101">
        <f t="shared" si="51"/>
        <v>16606.285367932236</v>
      </c>
      <c r="M188" s="101">
        <f t="shared" si="51"/>
        <v>13802.036976642235</v>
      </c>
      <c r="N188" s="101">
        <f t="shared" si="51"/>
        <v>0</v>
      </c>
      <c r="O188" s="104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5"/>
    </row>
    <row r="189" spans="1:27" s="16" customFormat="1" ht="15.75" thickTop="1">
      <c r="A189" s="15"/>
      <c r="B189" s="103" t="s">
        <v>31</v>
      </c>
      <c r="C189" s="97">
        <f t="shared" ref="C189:N189" si="52">SUM(C190:C192)</f>
        <v>14787.132166672232</v>
      </c>
      <c r="D189" s="97">
        <f t="shared" si="52"/>
        <v>12985.852477452232</v>
      </c>
      <c r="E189" s="97">
        <f t="shared" si="52"/>
        <v>12985.852477452232</v>
      </c>
      <c r="F189" s="97">
        <f t="shared" si="52"/>
        <v>15250.502996432233</v>
      </c>
      <c r="G189" s="97">
        <f t="shared" si="52"/>
        <v>15436.048854792234</v>
      </c>
      <c r="H189" s="97">
        <f t="shared" si="52"/>
        <v>14132.721234132234</v>
      </c>
      <c r="I189" s="97">
        <f t="shared" si="52"/>
        <v>17349.624110022236</v>
      </c>
      <c r="J189" s="97">
        <f t="shared" si="52"/>
        <v>16060.652656612236</v>
      </c>
      <c r="K189" s="97">
        <f t="shared" si="52"/>
        <v>13600.652656612236</v>
      </c>
      <c r="L189" s="97">
        <f t="shared" si="52"/>
        <v>16606.285367932236</v>
      </c>
      <c r="M189" s="97">
        <f t="shared" si="52"/>
        <v>13802.036976642235</v>
      </c>
      <c r="N189" s="97">
        <f t="shared" si="52"/>
        <v>0</v>
      </c>
      <c r="O189" s="99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5"/>
    </row>
    <row r="190" spans="1:27" s="16" customFormat="1">
      <c r="A190" s="15"/>
      <c r="B190" s="17" t="s">
        <v>32</v>
      </c>
      <c r="C190" s="56">
        <v>14787.132166672232</v>
      </c>
      <c r="D190" s="56">
        <v>12985.852477452232</v>
      </c>
      <c r="E190" s="56">
        <v>12985.852477452232</v>
      </c>
      <c r="F190" s="56">
        <v>15250.502996432233</v>
      </c>
      <c r="G190" s="56">
        <v>15436.048854792234</v>
      </c>
      <c r="H190" s="56">
        <v>14132.721234132234</v>
      </c>
      <c r="I190" s="78">
        <v>17349.624110022236</v>
      </c>
      <c r="J190" s="78">
        <v>16060.652656612236</v>
      </c>
      <c r="K190" s="78">
        <v>13600.652656612236</v>
      </c>
      <c r="L190" s="78">
        <v>16606.285367932236</v>
      </c>
      <c r="M190" s="78">
        <v>13802.036976642235</v>
      </c>
      <c r="N190" s="78">
        <v>0</v>
      </c>
      <c r="O190" s="92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5"/>
    </row>
    <row r="191" spans="1:27" s="16" customFormat="1">
      <c r="A191" s="15"/>
      <c r="B191" s="17" t="s">
        <v>33</v>
      </c>
      <c r="C191" s="60">
        <v>0</v>
      </c>
      <c r="D191" s="60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92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5"/>
    </row>
    <row r="192" spans="1:27" s="16" customFormat="1">
      <c r="A192" s="15"/>
      <c r="B192" s="17" t="s">
        <v>34</v>
      </c>
      <c r="C192" s="60">
        <v>0</v>
      </c>
      <c r="D192" s="60">
        <v>0</v>
      </c>
      <c r="E192" s="60">
        <v>0</v>
      </c>
      <c r="F192" s="60">
        <v>0</v>
      </c>
      <c r="G192" s="75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92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5"/>
    </row>
    <row r="193" spans="1:27" s="16" customFormat="1">
      <c r="A193" s="15"/>
      <c r="B193" s="96" t="s">
        <v>35</v>
      </c>
      <c r="C193" s="97">
        <f t="shared" ref="C193:N193" si="53">SUM(C194:C196)</f>
        <v>0</v>
      </c>
      <c r="D193" s="97">
        <f t="shared" si="53"/>
        <v>0</v>
      </c>
      <c r="E193" s="97">
        <f t="shared" si="53"/>
        <v>0</v>
      </c>
      <c r="F193" s="97">
        <f t="shared" si="53"/>
        <v>0</v>
      </c>
      <c r="G193" s="97">
        <f t="shared" si="53"/>
        <v>0</v>
      </c>
      <c r="H193" s="97">
        <f t="shared" si="53"/>
        <v>0</v>
      </c>
      <c r="I193" s="97">
        <f t="shared" si="53"/>
        <v>0</v>
      </c>
      <c r="J193" s="97">
        <f t="shared" si="53"/>
        <v>0</v>
      </c>
      <c r="K193" s="97">
        <f t="shared" si="53"/>
        <v>0</v>
      </c>
      <c r="L193" s="97">
        <f t="shared" si="53"/>
        <v>0</v>
      </c>
      <c r="M193" s="97">
        <f t="shared" si="53"/>
        <v>0</v>
      </c>
      <c r="N193" s="97">
        <f t="shared" si="53"/>
        <v>0</v>
      </c>
      <c r="O193" s="99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5"/>
    </row>
    <row r="194" spans="1:27" s="16" customFormat="1">
      <c r="A194" s="15"/>
      <c r="B194" s="17" t="s">
        <v>32</v>
      </c>
      <c r="C194" s="60">
        <v>0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92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5"/>
    </row>
    <row r="195" spans="1:27" s="16" customFormat="1">
      <c r="A195" s="15"/>
      <c r="B195" s="17" t="s">
        <v>33</v>
      </c>
      <c r="C195" s="60">
        <v>0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92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5"/>
    </row>
    <row r="196" spans="1:27" s="16" customFormat="1">
      <c r="A196" s="15"/>
      <c r="B196" s="17" t="s">
        <v>34</v>
      </c>
      <c r="C196" s="60">
        <v>0</v>
      </c>
      <c r="D196" s="60">
        <v>0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60">
        <v>0</v>
      </c>
      <c r="M196" s="60">
        <v>0</v>
      </c>
      <c r="N196" s="60">
        <v>0</v>
      </c>
      <c r="O196" s="92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5"/>
    </row>
    <row r="197" spans="1:27" s="16" customFormat="1">
      <c r="A197" s="15"/>
      <c r="B197" s="18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49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5"/>
    </row>
    <row r="198" spans="1:27" ht="15.75" thickBot="1">
      <c r="B198" s="100" t="s">
        <v>58</v>
      </c>
      <c r="C198" s="101">
        <f>+C199+C203</f>
        <v>2.721702186142116</v>
      </c>
      <c r="D198" s="101">
        <f t="shared" ref="D198:O198" si="54">+D199+D203</f>
        <v>-1.5110016232029455E-2</v>
      </c>
      <c r="E198" s="101">
        <f t="shared" si="54"/>
        <v>-0.37049271920006888</v>
      </c>
      <c r="F198" s="101">
        <f t="shared" si="54"/>
        <v>-0.27667012802987756</v>
      </c>
      <c r="G198" s="101">
        <f t="shared" si="54"/>
        <v>-0.23854934641565251</v>
      </c>
      <c r="H198" s="101">
        <f t="shared" si="54"/>
        <v>9.0546596229160059E-2</v>
      </c>
      <c r="I198" s="101">
        <f t="shared" si="54"/>
        <v>5.9263666028686313</v>
      </c>
      <c r="J198" s="101">
        <f t="shared" si="54"/>
        <v>0.11932963479193814</v>
      </c>
      <c r="K198" s="101">
        <f t="shared" si="54"/>
        <v>0.90832136141775432</v>
      </c>
      <c r="L198" s="101">
        <f t="shared" si="54"/>
        <v>0.30845385733437058</v>
      </c>
      <c r="M198" s="101">
        <f t="shared" si="54"/>
        <v>-6.0804315113841767E-2</v>
      </c>
      <c r="N198" s="101">
        <f t="shared" si="54"/>
        <v>0</v>
      </c>
      <c r="O198" s="102">
        <f t="shared" si="54"/>
        <v>9.1130937137924999</v>
      </c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7" ht="15.75" thickTop="1">
      <c r="B199" s="103" t="s">
        <v>31</v>
      </c>
      <c r="C199" s="97">
        <f t="shared" ref="C199:O199" si="55">SUM(C200:C202)</f>
        <v>2.721702186142116</v>
      </c>
      <c r="D199" s="97">
        <f t="shared" si="55"/>
        <v>-1.5110016232029455E-2</v>
      </c>
      <c r="E199" s="97">
        <f t="shared" si="55"/>
        <v>-0.37049271920006888</v>
      </c>
      <c r="F199" s="97">
        <f t="shared" si="55"/>
        <v>-0.27667012802987756</v>
      </c>
      <c r="G199" s="97">
        <f t="shared" si="55"/>
        <v>-0.23854934641565251</v>
      </c>
      <c r="H199" s="97">
        <f t="shared" si="55"/>
        <v>9.0546596229160059E-2</v>
      </c>
      <c r="I199" s="97">
        <f t="shared" si="55"/>
        <v>5.9263666028686313</v>
      </c>
      <c r="J199" s="97">
        <f t="shared" si="55"/>
        <v>0.11932963479193814</v>
      </c>
      <c r="K199" s="97">
        <f t="shared" si="55"/>
        <v>0.90832136141775432</v>
      </c>
      <c r="L199" s="97">
        <f t="shared" si="55"/>
        <v>0.30845385733437058</v>
      </c>
      <c r="M199" s="97">
        <f t="shared" si="55"/>
        <v>-6.0804315113841767E-2</v>
      </c>
      <c r="N199" s="97">
        <f t="shared" si="55"/>
        <v>0</v>
      </c>
      <c r="O199" s="98">
        <f t="shared" si="55"/>
        <v>9.1130937137924999</v>
      </c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7">
      <c r="B200" s="17" t="s">
        <v>32</v>
      </c>
      <c r="C200" s="71">
        <v>2.7203061815171168</v>
      </c>
      <c r="D200" s="71">
        <v>-1.5110016232029011E-2</v>
      </c>
      <c r="E200" s="71">
        <v>-0.37040947618606879</v>
      </c>
      <c r="F200" s="71">
        <v>-0.27667012802987756</v>
      </c>
      <c r="G200" s="71">
        <v>-0.23854934641565251</v>
      </c>
      <c r="H200" s="71">
        <v>9.0546596229160059E-2</v>
      </c>
      <c r="I200" s="71">
        <v>5.9242522039394316</v>
      </c>
      <c r="J200" s="71">
        <v>0.11932963479193859</v>
      </c>
      <c r="K200" s="71">
        <v>0.90819234701075402</v>
      </c>
      <c r="L200" s="71">
        <v>0.3084538573343707</v>
      </c>
      <c r="M200" s="71">
        <v>-6.0804315113841767E-2</v>
      </c>
      <c r="N200" s="71">
        <v>0</v>
      </c>
      <c r="O200" s="92">
        <f>SUM(C200:N200)</f>
        <v>9.1095375388453022</v>
      </c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7">
      <c r="B201" s="17" t="s">
        <v>33</v>
      </c>
      <c r="C201" s="71">
        <v>0</v>
      </c>
      <c r="D201" s="71">
        <v>0</v>
      </c>
      <c r="E201" s="71">
        <v>0</v>
      </c>
      <c r="F201" s="71">
        <v>0</v>
      </c>
      <c r="G201" s="71">
        <v>0</v>
      </c>
      <c r="H201" s="71">
        <v>0</v>
      </c>
      <c r="I201" s="71">
        <v>0</v>
      </c>
      <c r="J201" s="71">
        <v>0</v>
      </c>
      <c r="K201" s="71">
        <v>0</v>
      </c>
      <c r="L201" s="71">
        <v>0</v>
      </c>
      <c r="M201" s="71">
        <v>0</v>
      </c>
      <c r="N201" s="71">
        <v>0</v>
      </c>
      <c r="O201" s="92">
        <f t="shared" ref="O201:O205" si="56">SUM(C201:N201)</f>
        <v>0</v>
      </c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7">
      <c r="B202" s="17" t="s">
        <v>34</v>
      </c>
      <c r="C202" s="71">
        <v>1.3960046249992253E-3</v>
      </c>
      <c r="D202" s="71">
        <v>-4.4408920985006262E-16</v>
      </c>
      <c r="E202" s="71">
        <v>-8.3243014000089488E-5</v>
      </c>
      <c r="F202" s="71">
        <v>0</v>
      </c>
      <c r="G202" s="71">
        <v>0</v>
      </c>
      <c r="H202" s="71">
        <v>0</v>
      </c>
      <c r="I202" s="71">
        <v>2.1143989291991794E-3</v>
      </c>
      <c r="J202" s="71">
        <v>-4.4408920985006262E-16</v>
      </c>
      <c r="K202" s="71">
        <v>1.290144070003052E-4</v>
      </c>
      <c r="L202" s="71">
        <v>-1.1102230246251565E-16</v>
      </c>
      <c r="M202" s="71">
        <v>0</v>
      </c>
      <c r="N202" s="71">
        <v>0</v>
      </c>
      <c r="O202" s="92">
        <f t="shared" si="56"/>
        <v>3.5561749471976212E-3</v>
      </c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7">
      <c r="B203" s="96" t="s">
        <v>35</v>
      </c>
      <c r="C203" s="97">
        <f t="shared" ref="C203:N203" si="57">SUM(C204:C206)</f>
        <v>0</v>
      </c>
      <c r="D203" s="97">
        <f t="shared" si="57"/>
        <v>0</v>
      </c>
      <c r="E203" s="97">
        <f t="shared" si="57"/>
        <v>0</v>
      </c>
      <c r="F203" s="97">
        <f t="shared" si="57"/>
        <v>0</v>
      </c>
      <c r="G203" s="97">
        <f t="shared" si="57"/>
        <v>0</v>
      </c>
      <c r="H203" s="97">
        <f t="shared" si="57"/>
        <v>0</v>
      </c>
      <c r="I203" s="97">
        <f t="shared" si="57"/>
        <v>0</v>
      </c>
      <c r="J203" s="97">
        <f t="shared" si="57"/>
        <v>0</v>
      </c>
      <c r="K203" s="97">
        <f t="shared" si="57"/>
        <v>0</v>
      </c>
      <c r="L203" s="97">
        <f t="shared" si="57"/>
        <v>0</v>
      </c>
      <c r="M203" s="97">
        <f t="shared" si="57"/>
        <v>0</v>
      </c>
      <c r="N203" s="97">
        <f t="shared" si="57"/>
        <v>0</v>
      </c>
      <c r="O203" s="99">
        <f>SUM(O204:O206)</f>
        <v>0</v>
      </c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7">
      <c r="B204" s="19" t="s">
        <v>32</v>
      </c>
      <c r="C204" s="71">
        <v>0</v>
      </c>
      <c r="D204" s="71">
        <v>0</v>
      </c>
      <c r="E204" s="71">
        <v>0</v>
      </c>
      <c r="F204" s="71">
        <v>0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71">
        <v>0</v>
      </c>
      <c r="M204" s="71">
        <v>0</v>
      </c>
      <c r="N204" s="71">
        <v>0</v>
      </c>
      <c r="O204" s="92">
        <f>SUM(C204:N204)</f>
        <v>0</v>
      </c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7">
      <c r="B205" s="17" t="s">
        <v>33</v>
      </c>
      <c r="C205" s="71">
        <v>0</v>
      </c>
      <c r="D205" s="71">
        <v>0</v>
      </c>
      <c r="E205" s="71">
        <v>0</v>
      </c>
      <c r="F205" s="71"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  <c r="L205" s="71">
        <v>0</v>
      </c>
      <c r="M205" s="71">
        <v>0</v>
      </c>
      <c r="N205" s="71">
        <v>0</v>
      </c>
      <c r="O205" s="92">
        <f t="shared" si="56"/>
        <v>0</v>
      </c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7">
      <c r="B206" s="17" t="s">
        <v>34</v>
      </c>
      <c r="C206" s="71">
        <v>0</v>
      </c>
      <c r="D206" s="71">
        <v>0</v>
      </c>
      <c r="E206" s="71">
        <v>0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  <c r="L206" s="71">
        <v>0</v>
      </c>
      <c r="M206" s="71">
        <v>0</v>
      </c>
      <c r="N206" s="71">
        <v>0</v>
      </c>
      <c r="O206" s="92">
        <v>0</v>
      </c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7">
      <c r="B207" s="17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49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7" s="16" customFormat="1" ht="15.75" thickBot="1">
      <c r="A208" s="15"/>
      <c r="B208" s="100" t="s">
        <v>59</v>
      </c>
      <c r="C208" s="101">
        <f t="shared" ref="C208:N208" si="58">+C209+C213</f>
        <v>14787.132166672232</v>
      </c>
      <c r="D208" s="101">
        <f t="shared" si="58"/>
        <v>12985.852477452232</v>
      </c>
      <c r="E208" s="101">
        <f t="shared" si="58"/>
        <v>15944.749571772232</v>
      </c>
      <c r="F208" s="101">
        <f t="shared" si="58"/>
        <v>15937.691594522234</v>
      </c>
      <c r="G208" s="101">
        <f t="shared" si="58"/>
        <v>16130.295430132233</v>
      </c>
      <c r="H208" s="101">
        <f t="shared" si="58"/>
        <v>17785.434236822235</v>
      </c>
      <c r="I208" s="101">
        <f t="shared" si="58"/>
        <v>17349.624110022236</v>
      </c>
      <c r="J208" s="101">
        <f t="shared" si="58"/>
        <v>16060.652656612236</v>
      </c>
      <c r="K208" s="101">
        <f t="shared" si="58"/>
        <v>16606.285367932236</v>
      </c>
      <c r="L208" s="101">
        <f t="shared" si="58"/>
        <v>17302.538189092236</v>
      </c>
      <c r="M208" s="101">
        <f t="shared" si="58"/>
        <v>14507.790401302236</v>
      </c>
      <c r="N208" s="101">
        <f t="shared" si="58"/>
        <v>0</v>
      </c>
      <c r="O208" s="104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5"/>
    </row>
    <row r="209" spans="1:27" s="16" customFormat="1" ht="15.75" thickTop="1">
      <c r="A209" s="15"/>
      <c r="B209" s="103" t="s">
        <v>31</v>
      </c>
      <c r="C209" s="97">
        <f>SUM(C210:C212)</f>
        <v>14787.132166672232</v>
      </c>
      <c r="D209" s="97">
        <f t="shared" ref="D209:N209" si="59">SUM(D210:D212)</f>
        <v>12985.852477452232</v>
      </c>
      <c r="E209" s="97">
        <f t="shared" si="59"/>
        <v>15944.749571772232</v>
      </c>
      <c r="F209" s="97">
        <f t="shared" si="59"/>
        <v>15937.691594522234</v>
      </c>
      <c r="G209" s="97">
        <f t="shared" si="59"/>
        <v>16130.295430132233</v>
      </c>
      <c r="H209" s="97">
        <f t="shared" si="59"/>
        <v>17785.434236822235</v>
      </c>
      <c r="I209" s="97">
        <f t="shared" si="59"/>
        <v>17349.624110022236</v>
      </c>
      <c r="J209" s="97">
        <f t="shared" si="59"/>
        <v>16060.652656612236</v>
      </c>
      <c r="K209" s="97">
        <f t="shared" si="59"/>
        <v>16606.285367932236</v>
      </c>
      <c r="L209" s="97">
        <f t="shared" si="59"/>
        <v>17302.538189092236</v>
      </c>
      <c r="M209" s="97">
        <f t="shared" si="59"/>
        <v>14507.790401302236</v>
      </c>
      <c r="N209" s="97">
        <f t="shared" si="59"/>
        <v>0</v>
      </c>
      <c r="O209" s="99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5"/>
    </row>
    <row r="210" spans="1:27" s="16" customFormat="1">
      <c r="A210" s="15"/>
      <c r="B210" s="17" t="s">
        <v>32</v>
      </c>
      <c r="C210" s="56">
        <v>14787.132166672232</v>
      </c>
      <c r="D210" s="56">
        <v>12985.852477452232</v>
      </c>
      <c r="E210" s="56">
        <v>15944.749571772232</v>
      </c>
      <c r="F210" s="56">
        <v>15937.691594522234</v>
      </c>
      <c r="G210" s="56">
        <v>16130.295430132233</v>
      </c>
      <c r="H210" s="56">
        <v>17785.434236822235</v>
      </c>
      <c r="I210" s="56">
        <v>17349.624110022236</v>
      </c>
      <c r="J210" s="56">
        <v>16060.652656612236</v>
      </c>
      <c r="K210" s="56">
        <v>16606.285367932236</v>
      </c>
      <c r="L210" s="56">
        <v>17302.538189092236</v>
      </c>
      <c r="M210" s="56">
        <v>14507.790401302236</v>
      </c>
      <c r="N210" s="56">
        <v>0</v>
      </c>
      <c r="O210" s="92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5"/>
    </row>
    <row r="211" spans="1:27" s="16" customFormat="1">
      <c r="A211" s="15"/>
      <c r="B211" s="17" t="s">
        <v>33</v>
      </c>
      <c r="C211" s="60">
        <v>0</v>
      </c>
      <c r="D211" s="60">
        <v>0</v>
      </c>
      <c r="E211" s="60">
        <v>0</v>
      </c>
      <c r="F211" s="60">
        <v>0</v>
      </c>
      <c r="G211" s="60">
        <v>0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92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5"/>
    </row>
    <row r="212" spans="1:27" s="16" customFormat="1">
      <c r="A212" s="15"/>
      <c r="B212" s="17" t="s">
        <v>34</v>
      </c>
      <c r="C212" s="60">
        <v>0</v>
      </c>
      <c r="D212" s="60">
        <v>0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92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5"/>
    </row>
    <row r="213" spans="1:27" s="16" customFormat="1">
      <c r="A213" s="15"/>
      <c r="B213" s="96" t="s">
        <v>35</v>
      </c>
      <c r="C213" s="97">
        <f t="shared" ref="C213:N213" si="60">SUM(C214:C216)</f>
        <v>0</v>
      </c>
      <c r="D213" s="97">
        <f t="shared" si="60"/>
        <v>0</v>
      </c>
      <c r="E213" s="97">
        <f t="shared" si="60"/>
        <v>0</v>
      </c>
      <c r="F213" s="97">
        <f t="shared" si="60"/>
        <v>0</v>
      </c>
      <c r="G213" s="97">
        <f t="shared" si="60"/>
        <v>0</v>
      </c>
      <c r="H213" s="97">
        <f t="shared" si="60"/>
        <v>0</v>
      </c>
      <c r="I213" s="97">
        <f t="shared" si="60"/>
        <v>0</v>
      </c>
      <c r="J213" s="97">
        <f t="shared" si="60"/>
        <v>0</v>
      </c>
      <c r="K213" s="97">
        <f t="shared" si="60"/>
        <v>0</v>
      </c>
      <c r="L213" s="97">
        <f t="shared" si="60"/>
        <v>0</v>
      </c>
      <c r="M213" s="97">
        <f t="shared" si="60"/>
        <v>0</v>
      </c>
      <c r="N213" s="97">
        <f t="shared" si="60"/>
        <v>0</v>
      </c>
      <c r="O213" s="99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5"/>
    </row>
    <row r="214" spans="1:27" s="16" customFormat="1">
      <c r="A214" s="15"/>
      <c r="B214" s="17" t="s">
        <v>32</v>
      </c>
      <c r="C214" s="60">
        <v>0</v>
      </c>
      <c r="D214" s="60">
        <v>0</v>
      </c>
      <c r="E214" s="60">
        <v>0</v>
      </c>
      <c r="F214" s="60">
        <v>0</v>
      </c>
      <c r="G214" s="60">
        <v>0</v>
      </c>
      <c r="H214" s="60">
        <v>0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92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5"/>
    </row>
    <row r="215" spans="1:27" s="16" customFormat="1">
      <c r="A215" s="15"/>
      <c r="B215" s="17" t="s">
        <v>33</v>
      </c>
      <c r="C215" s="60">
        <v>0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0</v>
      </c>
      <c r="O215" s="92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5"/>
    </row>
    <row r="216" spans="1:27" s="16" customFormat="1">
      <c r="A216" s="15"/>
      <c r="B216" s="17" t="s">
        <v>34</v>
      </c>
      <c r="C216" s="60">
        <v>0</v>
      </c>
      <c r="D216" s="60">
        <v>0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92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5"/>
    </row>
    <row r="217" spans="1:27">
      <c r="B217" s="21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51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7">
      <c r="B218" s="17"/>
      <c r="C218" s="22"/>
      <c r="D218" s="22"/>
      <c r="E218" s="22"/>
      <c r="F218" s="22"/>
      <c r="G218" s="22"/>
      <c r="H218" s="22"/>
      <c r="I218" s="22"/>
      <c r="J218" s="73"/>
      <c r="K218" s="22"/>
      <c r="L218" s="22"/>
      <c r="M218" s="22"/>
      <c r="N218" s="22"/>
      <c r="O218" s="26"/>
    </row>
    <row r="219" spans="1:27">
      <c r="B219" s="80" t="s">
        <v>65</v>
      </c>
      <c r="J219" s="74"/>
      <c r="K219" s="22"/>
      <c r="L219" s="22"/>
      <c r="M219" s="22"/>
      <c r="N219" s="22"/>
      <c r="O219" s="26"/>
    </row>
    <row r="220" spans="1:27" ht="14.25">
      <c r="B220" s="117" t="s">
        <v>66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</sheetData>
  <dataConsolidate/>
  <mergeCells count="8">
    <mergeCell ref="B220:O220"/>
    <mergeCell ref="B87:O87"/>
    <mergeCell ref="B11:O11"/>
    <mergeCell ref="B5:O5"/>
    <mergeCell ref="B8:O8"/>
    <mergeCell ref="B6:O6"/>
    <mergeCell ref="B31:O31"/>
    <mergeCell ref="B7:O7"/>
  </mergeCells>
  <printOptions horizontalCentered="1"/>
  <pageMargins left="0.19685039370078741" right="0.19685039370078741" top="0.39370078740157483" bottom="0.39370078740157483" header="0.39370078740157483" footer="0.39370078740157483"/>
  <pageSetup scale="50" fitToHeight="2" orientation="portrait" r:id="rId1"/>
  <headerFooter alignWithMargins="0"/>
  <rowBreaks count="1" manualBreakCount="1">
    <brk id="86" min="1" max="14" man="1"/>
  </rowBreaks>
  <ignoredErrors>
    <ignoredError sqref="O164:O167 O96 O108 O170:O172 O20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Fiscal Domestic 2019 (DOP)</vt:lpstr>
      <vt:lpstr>'Fiscal Domestic 2019 (DOP)'!Print_Area</vt:lpstr>
      <vt:lpstr>'Fiscal Domestic 2019 (DOP)'!Print_Titles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Tejada</dc:creator>
  <cp:lastModifiedBy>Enriquillo Manuel Duvergé García</cp:lastModifiedBy>
  <cp:lastPrinted>2008-03-18T21:20:27Z</cp:lastPrinted>
  <dcterms:created xsi:type="dcterms:W3CDTF">2006-08-18T14:40:26Z</dcterms:created>
  <dcterms:modified xsi:type="dcterms:W3CDTF">2019-12-18T21:08:18Z</dcterms:modified>
</cp:coreProperties>
</file>